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User\Documents\ghiduri rev\anexe vers 2 de listat\"/>
    </mc:Choice>
  </mc:AlternateContent>
  <bookViews>
    <workbookView xWindow="0" yWindow="0" windowWidth="20736" windowHeight="3960" tabRatio="889"/>
  </bookViews>
  <sheets>
    <sheet name="Bugetul cererii de finanțare" sheetId="35" r:id="rId1"/>
    <sheet name="Planul investițional" sheetId="36" r:id="rId2"/>
    <sheet name="Prognoza veniturilor" sheetId="18" r:id="rId3"/>
    <sheet name="Prognoza cheltuielilor" sheetId="17" r:id="rId4"/>
    <sheet name="CPP" sheetId="11" r:id="rId5"/>
    <sheet name="Bilant" sheetId="27" r:id="rId6"/>
    <sheet name="FN An 1 I" sheetId="21" r:id="rId7"/>
    <sheet name="FN An 2 I " sheetId="31" r:id="rId8"/>
    <sheet name="FN 1-5" sheetId="29" r:id="rId9"/>
    <sheet name="Indicatori financiari" sheetId="23" r:id="rId10"/>
  </sheets>
  <externalReferences>
    <externalReference r:id="rId11"/>
    <externalReference r:id="rId12"/>
  </externalReferences>
  <definedNames>
    <definedName name="_SVC1">'[1]3 credite'!$B$104</definedName>
    <definedName name="bilant">#REF!</definedName>
    <definedName name="BILANT1">'[1]3 credite'!$B$133</definedName>
    <definedName name="cash">#REF!</definedName>
    <definedName name="_xlnm.Database">#REF!</definedName>
    <definedName name="dateintr">#REF!</definedName>
    <definedName name="DATINT">'[1]3 credite'!$B$2</definedName>
    <definedName name="Gigel" localSheetId="8">'[2]Specific 3.4'!#REF!</definedName>
    <definedName name="Gigel" localSheetId="6">'[2]Specific 3.4'!#REF!</definedName>
    <definedName name="Gigel" localSheetId="7">'[2]Specific 3.4'!#REF!</definedName>
    <definedName name="Gigel">#REF!</definedName>
    <definedName name="_xlnm.Print_Area" localSheetId="5">Bilant!$A$1:$I$32</definedName>
    <definedName name="_xlnm.Print_Area" localSheetId="0">'Bugetul cererii de finanțare'!$A$1:$I$105</definedName>
    <definedName name="_xlnm.Print_Area" localSheetId="4">CPP!$B$1:$R$29</definedName>
    <definedName name="_xlnm.Print_Area" localSheetId="8">'FN 1-5'!$B$2:$I$55</definedName>
    <definedName name="_xlnm.Print_Area" localSheetId="6">'FN An 1 I'!$B$2:$Q$55</definedName>
    <definedName name="_xlnm.Print_Area" localSheetId="7">'FN An 2 I '!$B$2:$Q$55</definedName>
    <definedName name="_xlnm.Print_Area" localSheetId="9">'Indicatori financiari'!$B$1:$I$20</definedName>
    <definedName name="_xlnm.Print_Area" localSheetId="1">'Planul investițional'!$A$1:$H$111</definedName>
    <definedName name="_xlnm.Print_Area" localSheetId="3">'Prognoza cheltuielilor'!$A$1:$P$17</definedName>
    <definedName name="_xlnm.Print_Area" localSheetId="2">'Prognoza veniturilor'!$A$1:$Q$42</definedName>
    <definedName name="svc">#REF!</definedName>
    <definedName name="Z_63BBC9A1_BC43_11D7_8BCA_000255C26D10_.wvu.Cols" localSheetId="8" hidden="1">'FN 1-5'!#REF!,'FN 1-5'!$E:$I</definedName>
    <definedName name="Z_63BBC9A1_BC43_11D7_8BCA_000255C26D10_.wvu.Cols" localSheetId="6" hidden="1">'FN An 1 I'!#REF!,'FN An 1 I'!$E:$P</definedName>
    <definedName name="Z_63BBC9A1_BC43_11D7_8BCA_000255C26D10_.wvu.Cols" localSheetId="7" hidden="1">'FN An 2 I '!#REF!,'FN An 2 I '!$E:$P</definedName>
    <definedName name="Z_63BBC9A1_BC43_11D7_8BCA_000255C26D10_.wvu.PrintArea" localSheetId="4" hidden="1">CPP!$A$1:$R$29</definedName>
    <definedName name="Z_63BBC9A1_BC43_11D7_8BCA_000255C26D10_.wvu.PrintArea" localSheetId="8" hidden="1">'FN 1-5'!$A$2:$L$56</definedName>
    <definedName name="Z_63BBC9A1_BC43_11D7_8BCA_000255C26D10_.wvu.PrintArea" localSheetId="6" hidden="1">'FN An 1 I'!$A$2:$T$56</definedName>
    <definedName name="Z_63BBC9A1_BC43_11D7_8BCA_000255C26D10_.wvu.PrintArea" localSheetId="7" hidden="1">'FN An 2 I '!$A$2:$T$56</definedName>
    <definedName name="Z_63BBC9A1_BC43_11D7_8BCA_000255C26D10_.wvu.Rows" localSheetId="4" hidden="1">CPP!#REF!,CPP!#REF!</definedName>
    <definedName name="Z_63BBC9A1_BC43_11D7_8BCA_000255C26D10_.wvu.Rows" localSheetId="8" hidden="1">'FN 1-5'!#REF!</definedName>
    <definedName name="Z_63BBC9A1_BC43_11D7_8BCA_000255C26D10_.wvu.Rows" localSheetId="6" hidden="1">'FN An 1 I'!#REF!</definedName>
    <definedName name="Z_63BBC9A1_BC43_11D7_8BCA_000255C26D10_.wvu.Rows" localSheetId="7" hidden="1">'FN An 2 I '!#REF!</definedName>
    <definedName name="Z_CFCAA516_04A4_438F_9C9F_E85EB651FC1F_.wvu.Cols" localSheetId="8" hidden="1">'FN 1-5'!#REF!,'FN 1-5'!#REF!</definedName>
    <definedName name="Z_CFCAA516_04A4_438F_9C9F_E85EB651FC1F_.wvu.Cols" localSheetId="6" hidden="1">'FN An 1 I'!#REF!,'FN An 1 I'!#REF!</definedName>
    <definedName name="Z_CFCAA516_04A4_438F_9C9F_E85EB651FC1F_.wvu.Cols" localSheetId="7" hidden="1">'FN An 2 I '!#REF!,'FN An 2 I '!#REF!</definedName>
    <definedName name="Z_CFCAA516_04A4_438F_9C9F_E85EB651FC1F_.wvu.PrintArea" localSheetId="4" hidden="1">CPP!$A$1:$R$29</definedName>
    <definedName name="Z_CFCAA516_04A4_438F_9C9F_E85EB651FC1F_.wvu.PrintArea" localSheetId="8" hidden="1">'FN 1-5'!$A$2:$M$56</definedName>
    <definedName name="Z_CFCAA516_04A4_438F_9C9F_E85EB651FC1F_.wvu.PrintArea" localSheetId="6" hidden="1">'FN An 1 I'!$A$2:$U$56</definedName>
    <definedName name="Z_CFCAA516_04A4_438F_9C9F_E85EB651FC1F_.wvu.PrintArea" localSheetId="7" hidden="1">'FN An 2 I '!$A$2:$U$56</definedName>
    <definedName name="Z_CFCAA516_04A4_438F_9C9F_E85EB651FC1F_.wvu.Rows" localSheetId="4" hidden="1">CPP!#REF!,CPP!#REF!</definedName>
    <definedName name="Z_CFCAA516_04A4_438F_9C9F_E85EB651FC1F_.wvu.Rows" localSheetId="8" hidden="1">'FN 1-5'!#REF!</definedName>
    <definedName name="Z_CFCAA516_04A4_438F_9C9F_E85EB651FC1F_.wvu.Rows" localSheetId="6" hidden="1">'FN An 1 I'!#REF!</definedName>
    <definedName name="Z_CFCAA516_04A4_438F_9C9F_E85EB651FC1F_.wvu.Rows" localSheetId="7" hidden="1">'FN An 2 I '!#REF!</definedName>
  </definedNames>
  <calcPr calcId="152511"/>
  <customWorkbookViews>
    <customWorkbookView name="MIHAI - Vedere personală" guid="{CFCAA516-04A4-438F-9C9F-E85EB651FC1F}" mergeInterval="0" personalView="1" maximized="1" windowWidth="1020" windowHeight="626" tabRatio="755" activeSheetId="4"/>
    <customWorkbookView name="Silvia Manole - Personal View" guid="{63BBC9A1-BC43-11D7-8BCA-000255C26D10}" mergeInterval="0" personalView="1" maximized="1" windowWidth="1020" windowHeight="606" tabRatio="755" activeSheetId="3"/>
  </customWorkbookViews>
</workbook>
</file>

<file path=xl/calcChain.xml><?xml version="1.0" encoding="utf-8"?>
<calcChain xmlns="http://schemas.openxmlformats.org/spreadsheetml/2006/main">
  <c r="C35" i="36" l="1"/>
  <c r="G50" i="35" l="1"/>
  <c r="F50" i="35"/>
  <c r="D50" i="35"/>
  <c r="C50" i="35"/>
  <c r="F80" i="36" l="1"/>
  <c r="F95" i="36" s="1"/>
  <c r="E80" i="36"/>
  <c r="F79" i="36"/>
  <c r="E79" i="36"/>
  <c r="C78" i="36"/>
  <c r="C79" i="36" s="1"/>
  <c r="F76" i="36"/>
  <c r="E76" i="36"/>
  <c r="C75" i="36"/>
  <c r="C74" i="36"/>
  <c r="C71" i="36"/>
  <c r="C72" i="36" s="1"/>
  <c r="F72" i="36"/>
  <c r="E72" i="36"/>
  <c r="F69" i="36"/>
  <c r="E69" i="36"/>
  <c r="C68" i="36"/>
  <c r="C69" i="36" s="1"/>
  <c r="F66" i="36"/>
  <c r="E66" i="36"/>
  <c r="C65" i="36"/>
  <c r="C64" i="36"/>
  <c r="C61" i="36"/>
  <c r="C62" i="36" s="1"/>
  <c r="F62" i="36"/>
  <c r="E62" i="36"/>
  <c r="F59" i="36"/>
  <c r="E59" i="36"/>
  <c r="C58" i="36"/>
  <c r="C59" i="36" s="1"/>
  <c r="F56" i="36"/>
  <c r="E56" i="36"/>
  <c r="C55" i="36"/>
  <c r="C56" i="36" s="1"/>
  <c r="F53" i="36"/>
  <c r="E53" i="36"/>
  <c r="C52" i="36"/>
  <c r="C51" i="36"/>
  <c r="F49" i="36"/>
  <c r="E49" i="36"/>
  <c r="C95" i="35"/>
  <c r="D90" i="35"/>
  <c r="F90" i="35"/>
  <c r="G90" i="35"/>
  <c r="C90" i="35"/>
  <c r="E85" i="35"/>
  <c r="H85" i="35"/>
  <c r="G93" i="35"/>
  <c r="F93" i="35"/>
  <c r="D93" i="35"/>
  <c r="H92" i="35"/>
  <c r="E92" i="35"/>
  <c r="H88" i="35"/>
  <c r="H90" i="35" s="1"/>
  <c r="E88" i="35"/>
  <c r="E90" i="35" s="1"/>
  <c r="G86" i="35"/>
  <c r="F86" i="35"/>
  <c r="D86" i="35"/>
  <c r="C86" i="35"/>
  <c r="C93" i="35" s="1"/>
  <c r="G70" i="35"/>
  <c r="F70" i="35"/>
  <c r="D70" i="35"/>
  <c r="C70" i="35"/>
  <c r="H69" i="35"/>
  <c r="E69" i="35"/>
  <c r="G55" i="35"/>
  <c r="F55" i="35"/>
  <c r="D55" i="35"/>
  <c r="C55" i="35"/>
  <c r="G52" i="35"/>
  <c r="F52" i="35"/>
  <c r="D52" i="35"/>
  <c r="D63" i="35" s="1"/>
  <c r="C52" i="35"/>
  <c r="C63" i="35" s="1"/>
  <c r="C66" i="36" l="1"/>
  <c r="G63" i="35"/>
  <c r="C53" i="36"/>
  <c r="C76" i="36"/>
  <c r="H86" i="35"/>
  <c r="I85" i="35"/>
  <c r="I92" i="35"/>
  <c r="E93" i="35"/>
  <c r="H93" i="35"/>
  <c r="I69" i="35"/>
  <c r="I88" i="35"/>
  <c r="I90" i="35" s="1"/>
  <c r="E86" i="35"/>
  <c r="E70" i="35"/>
  <c r="H70" i="35"/>
  <c r="F63" i="35"/>
  <c r="F37" i="35"/>
  <c r="E37" i="35"/>
  <c r="D37" i="35"/>
  <c r="C37" i="35"/>
  <c r="I86" i="35" l="1"/>
  <c r="I93" i="35"/>
  <c r="I70" i="35"/>
  <c r="B3" i="36"/>
  <c r="B3" i="18" s="1"/>
  <c r="B3" i="17" s="1"/>
  <c r="C3" i="11" s="1"/>
  <c r="C3" i="27" s="1"/>
  <c r="C4" i="21" s="1"/>
  <c r="C4" i="29" l="1"/>
  <c r="C3" i="23" s="1"/>
  <c r="C4" i="31"/>
  <c r="H56" i="35"/>
  <c r="H57" i="35"/>
  <c r="H58" i="35"/>
  <c r="H59" i="35"/>
  <c r="H60" i="35"/>
  <c r="E56" i="35"/>
  <c r="E57" i="35"/>
  <c r="E58" i="35"/>
  <c r="E59" i="35"/>
  <c r="E60" i="35"/>
  <c r="E55" i="35" l="1"/>
  <c r="H55" i="35"/>
  <c r="I58" i="35"/>
  <c r="C44" i="36" s="1"/>
  <c r="I57" i="35"/>
  <c r="C43" i="36" s="1"/>
  <c r="I59" i="35"/>
  <c r="C45" i="36" s="1"/>
  <c r="I60" i="35"/>
  <c r="C46" i="36" s="1"/>
  <c r="I56" i="35"/>
  <c r="C42" i="36" s="1"/>
  <c r="A22" i="36"/>
  <c r="C41" i="36" l="1"/>
  <c r="I55" i="35"/>
  <c r="D95" i="35"/>
  <c r="F95" i="35"/>
  <c r="G95" i="35"/>
  <c r="G36" i="35"/>
  <c r="G33" i="35"/>
  <c r="G25" i="35"/>
  <c r="D18" i="35"/>
  <c r="F18" i="35"/>
  <c r="G18" i="35"/>
  <c r="C18" i="35"/>
  <c r="G41" i="35" l="1"/>
  <c r="H37" i="35"/>
  <c r="H38" i="35"/>
  <c r="H39" i="35"/>
  <c r="H40" i="35"/>
  <c r="H35" i="35"/>
  <c r="H32" i="35"/>
  <c r="H27" i="35"/>
  <c r="H28" i="35"/>
  <c r="H29" i="35"/>
  <c r="H30" i="35"/>
  <c r="H31" i="35"/>
  <c r="H19" i="35"/>
  <c r="H20" i="35"/>
  <c r="H21" i="35"/>
  <c r="E19" i="35"/>
  <c r="E20" i="35"/>
  <c r="E21" i="35"/>
  <c r="C21" i="36"/>
  <c r="H23" i="35"/>
  <c r="C22" i="36"/>
  <c r="H24" i="35"/>
  <c r="H12" i="35"/>
  <c r="E12" i="35"/>
  <c r="D13" i="35"/>
  <c r="F13" i="35"/>
  <c r="G13" i="35"/>
  <c r="C13" i="35"/>
  <c r="I20" i="35" l="1"/>
  <c r="H18" i="35"/>
  <c r="I21" i="35"/>
  <c r="I19" i="35"/>
  <c r="E18" i="35"/>
  <c r="I35" i="35"/>
  <c r="D36" i="35"/>
  <c r="D33" i="35"/>
  <c r="I40" i="35"/>
  <c r="C36" i="35"/>
  <c r="H36" i="35"/>
  <c r="I38" i="35"/>
  <c r="F36" i="35"/>
  <c r="I39" i="35"/>
  <c r="C33" i="35"/>
  <c r="C25" i="35"/>
  <c r="F33" i="35"/>
  <c r="H26" i="35"/>
  <c r="H25" i="35" s="1"/>
  <c r="E33" i="35"/>
  <c r="E36" i="35"/>
  <c r="H34" i="35"/>
  <c r="I37" i="35"/>
  <c r="I28" i="35"/>
  <c r="I29" i="35"/>
  <c r="I30" i="35"/>
  <c r="I31" i="35"/>
  <c r="I27" i="35"/>
  <c r="I24" i="35"/>
  <c r="I23" i="35"/>
  <c r="I12" i="35"/>
  <c r="C13" i="36" s="1"/>
  <c r="I36" i="35" l="1"/>
  <c r="C41" i="35"/>
  <c r="F41" i="35"/>
  <c r="D41" i="35"/>
  <c r="I18" i="35"/>
  <c r="I26" i="35"/>
  <c r="I25" i="35" s="1"/>
  <c r="H33" i="35"/>
  <c r="I34" i="35"/>
  <c r="I33" i="35" s="1"/>
  <c r="M8" i="17" l="1"/>
  <c r="M9" i="17"/>
  <c r="M10" i="17"/>
  <c r="F26" i="18"/>
  <c r="G26" i="18"/>
  <c r="H26" i="18"/>
  <c r="I26" i="18"/>
  <c r="J26" i="18"/>
  <c r="K26" i="18"/>
  <c r="L26" i="18"/>
  <c r="E26" i="18"/>
  <c r="F25" i="18"/>
  <c r="G25" i="18"/>
  <c r="H25" i="18"/>
  <c r="I25" i="18"/>
  <c r="J25" i="18"/>
  <c r="K25" i="18"/>
  <c r="L25" i="18"/>
  <c r="E25" i="18"/>
  <c r="F21" i="18"/>
  <c r="G21" i="18"/>
  <c r="H21" i="18"/>
  <c r="I21" i="18"/>
  <c r="J21" i="18"/>
  <c r="K21" i="18"/>
  <c r="L21" i="18"/>
  <c r="E21" i="18"/>
  <c r="C28" i="18"/>
  <c r="E111" i="36" l="1"/>
  <c r="F111" i="36"/>
  <c r="G111" i="36"/>
  <c r="H111" i="36"/>
  <c r="E106" i="36"/>
  <c r="F106" i="36"/>
  <c r="G106" i="36"/>
  <c r="H106" i="36"/>
  <c r="N15" i="18"/>
  <c r="C83" i="35" l="1"/>
  <c r="C80" i="35"/>
  <c r="I43" i="29"/>
  <c r="I50" i="29" s="1"/>
  <c r="I32" i="29"/>
  <c r="I42" i="29" s="1"/>
  <c r="I31" i="29"/>
  <c r="I23" i="29"/>
  <c r="I20" i="29"/>
  <c r="I19" i="29" s="1"/>
  <c r="I13" i="23" s="1"/>
  <c r="I15" i="29"/>
  <c r="I11" i="29"/>
  <c r="I8" i="29" s="1"/>
  <c r="I29" i="27"/>
  <c r="I19" i="27"/>
  <c r="I15" i="27"/>
  <c r="I12" i="27"/>
  <c r="I8" i="27"/>
  <c r="I14" i="27" s="1"/>
  <c r="I14" i="23" s="1"/>
  <c r="Q17" i="11"/>
  <c r="R17" i="11"/>
  <c r="Q16" i="11"/>
  <c r="R16" i="11"/>
  <c r="R11" i="11"/>
  <c r="R10" i="11"/>
  <c r="R9" i="11"/>
  <c r="R26" i="11"/>
  <c r="R25" i="11"/>
  <c r="O14" i="17"/>
  <c r="Q15" i="11" s="1"/>
  <c r="O11" i="17"/>
  <c r="Q23" i="18"/>
  <c r="Q24" i="18"/>
  <c r="Q25" i="18"/>
  <c r="Q26" i="18"/>
  <c r="Q27" i="18"/>
  <c r="Q28" i="18"/>
  <c r="Q29" i="18"/>
  <c r="Q30" i="18"/>
  <c r="Q31" i="18"/>
  <c r="Q32" i="18"/>
  <c r="Q22" i="18"/>
  <c r="Q21" i="18"/>
  <c r="O21" i="18"/>
  <c r="I51" i="29" l="1"/>
  <c r="I12" i="23" s="1"/>
  <c r="O17" i="17"/>
  <c r="Q33" i="18"/>
  <c r="Q35" i="18" s="1"/>
  <c r="Q42" i="18" s="1"/>
  <c r="I30" i="27"/>
  <c r="H9" i="23"/>
  <c r="R8" i="11"/>
  <c r="R12" i="11" s="1"/>
  <c r="I26" i="29"/>
  <c r="I53" i="29" s="1"/>
  <c r="I32" i="27"/>
  <c r="Q14" i="11"/>
  <c r="I8" i="23" l="1"/>
  <c r="A37" i="36" l="1"/>
  <c r="A28" i="36"/>
  <c r="A18" i="36"/>
  <c r="A15" i="36"/>
  <c r="A9" i="36"/>
  <c r="B40" i="36"/>
  <c r="B36" i="36"/>
  <c r="B27" i="36"/>
  <c r="B17" i="36"/>
  <c r="B14" i="36"/>
  <c r="B9" i="36"/>
  <c r="B15" i="36"/>
  <c r="B18" i="36"/>
  <c r="B28" i="36"/>
  <c r="B37" i="36"/>
  <c r="B39" i="36"/>
  <c r="A40" i="36"/>
  <c r="A39" i="36"/>
  <c r="F36" i="36"/>
  <c r="E36" i="36"/>
  <c r="B30" i="36"/>
  <c r="B31" i="36"/>
  <c r="B32" i="36"/>
  <c r="B33" i="36"/>
  <c r="B34" i="36"/>
  <c r="B29" i="36"/>
  <c r="A30" i="36"/>
  <c r="A31" i="36"/>
  <c r="A32" i="36"/>
  <c r="A33" i="36"/>
  <c r="A34" i="36"/>
  <c r="H46" i="35"/>
  <c r="H47" i="35"/>
  <c r="H48" i="35"/>
  <c r="E46" i="35"/>
  <c r="E47" i="35"/>
  <c r="E48" i="35"/>
  <c r="A29" i="36"/>
  <c r="B20" i="36"/>
  <c r="B23" i="36"/>
  <c r="B24" i="36"/>
  <c r="B25" i="36"/>
  <c r="B26" i="36"/>
  <c r="B19" i="36"/>
  <c r="A20" i="36"/>
  <c r="A23" i="36"/>
  <c r="A24" i="36"/>
  <c r="A25" i="36"/>
  <c r="A26" i="36"/>
  <c r="A19" i="36"/>
  <c r="B11" i="36"/>
  <c r="B12" i="36"/>
  <c r="B10" i="36"/>
  <c r="A11" i="36"/>
  <c r="A12" i="36"/>
  <c r="A10" i="36"/>
  <c r="G83" i="35"/>
  <c r="F83" i="35"/>
  <c r="D83" i="35"/>
  <c r="E83" i="35" s="1"/>
  <c r="H82" i="35"/>
  <c r="E82" i="35"/>
  <c r="H79" i="35"/>
  <c r="E79" i="35"/>
  <c r="H66" i="35"/>
  <c r="E66" i="35"/>
  <c r="G80" i="35"/>
  <c r="F80" i="35"/>
  <c r="D80" i="35"/>
  <c r="E80" i="35" s="1"/>
  <c r="H78" i="35"/>
  <c r="E78" i="35"/>
  <c r="G67" i="35"/>
  <c r="F67" i="35"/>
  <c r="D67" i="35"/>
  <c r="C67" i="35"/>
  <c r="H65" i="35"/>
  <c r="E65" i="35"/>
  <c r="H62" i="35"/>
  <c r="E62" i="35"/>
  <c r="G76" i="35"/>
  <c r="F76" i="35"/>
  <c r="D76" i="35"/>
  <c r="C76" i="35"/>
  <c r="H75" i="35"/>
  <c r="E75" i="35"/>
  <c r="I82" i="35" l="1"/>
  <c r="I79" i="35"/>
  <c r="I46" i="35"/>
  <c r="C32" i="36" s="1"/>
  <c r="D32" i="36" s="1"/>
  <c r="I48" i="35"/>
  <c r="C34" i="36" s="1"/>
  <c r="D34" i="36" s="1"/>
  <c r="I47" i="35"/>
  <c r="C33" i="36" s="1"/>
  <c r="D33" i="36" s="1"/>
  <c r="I75" i="35"/>
  <c r="H76" i="35"/>
  <c r="I66" i="35"/>
  <c r="I62" i="35"/>
  <c r="C48" i="36" s="1"/>
  <c r="E67" i="35"/>
  <c r="I78" i="35"/>
  <c r="H80" i="35"/>
  <c r="I80" i="35" s="1"/>
  <c r="H83" i="35"/>
  <c r="I83" i="35" s="1"/>
  <c r="I65" i="35"/>
  <c r="H67" i="35"/>
  <c r="E76" i="35"/>
  <c r="G73" i="35"/>
  <c r="F73" i="35"/>
  <c r="D73" i="35"/>
  <c r="C73" i="35"/>
  <c r="H72" i="35"/>
  <c r="E72" i="35"/>
  <c r="E45" i="35"/>
  <c r="H45" i="35"/>
  <c r="E44" i="35"/>
  <c r="H44" i="35"/>
  <c r="E32" i="35"/>
  <c r="I32" i="35" s="1"/>
  <c r="H9" i="35"/>
  <c r="E9" i="35"/>
  <c r="I76" i="35" l="1"/>
  <c r="I67" i="35"/>
  <c r="E50" i="35"/>
  <c r="E73" i="35"/>
  <c r="I72" i="35"/>
  <c r="H73" i="35"/>
  <c r="I9" i="35"/>
  <c r="C10" i="36" s="1"/>
  <c r="I45" i="35"/>
  <c r="C31" i="36" s="1"/>
  <c r="D31" i="36" s="1"/>
  <c r="I44" i="35"/>
  <c r="C30" i="36" s="1"/>
  <c r="D30" i="36" s="1"/>
  <c r="C24" i="36"/>
  <c r="D24" i="36" s="1"/>
  <c r="D111" i="36"/>
  <c r="D106" i="36"/>
  <c r="C105" i="36"/>
  <c r="C104" i="36"/>
  <c r="E103" i="36"/>
  <c r="D103" i="36"/>
  <c r="F96" i="36"/>
  <c r="E96" i="36"/>
  <c r="F27" i="36"/>
  <c r="E27" i="36"/>
  <c r="F17" i="36"/>
  <c r="E17" i="36"/>
  <c r="F14" i="36"/>
  <c r="E14" i="36"/>
  <c r="H61" i="35"/>
  <c r="E61" i="35"/>
  <c r="H54" i="35"/>
  <c r="E54" i="35"/>
  <c r="H53" i="35"/>
  <c r="E53" i="35"/>
  <c r="H43" i="35"/>
  <c r="E43" i="35"/>
  <c r="H22" i="35"/>
  <c r="H41" i="35" s="1"/>
  <c r="E22" i="35"/>
  <c r="E41" i="35" s="1"/>
  <c r="G16" i="35"/>
  <c r="G94" i="35" s="1"/>
  <c r="F16" i="35"/>
  <c r="F94" i="35" s="1"/>
  <c r="D16" i="35"/>
  <c r="D94" i="35" s="1"/>
  <c r="C16" i="35"/>
  <c r="C94" i="35" s="1"/>
  <c r="H15" i="35"/>
  <c r="E15" i="35"/>
  <c r="H11" i="35"/>
  <c r="E11" i="35"/>
  <c r="H10" i="35"/>
  <c r="E10" i="35"/>
  <c r="E52" i="35" l="1"/>
  <c r="E63" i="35" s="1"/>
  <c r="H52" i="35"/>
  <c r="H63" i="35" s="1"/>
  <c r="C103" i="36"/>
  <c r="H13" i="35"/>
  <c r="E13" i="35"/>
  <c r="H95" i="35"/>
  <c r="E95" i="35"/>
  <c r="I73" i="35"/>
  <c r="C106" i="36"/>
  <c r="I61" i="35"/>
  <c r="C47" i="36" s="1"/>
  <c r="I22" i="35"/>
  <c r="I11" i="35"/>
  <c r="C23" i="36"/>
  <c r="D23" i="36" s="1"/>
  <c r="C26" i="36"/>
  <c r="D26" i="36" s="1"/>
  <c r="I15" i="35"/>
  <c r="C16" i="36" s="1"/>
  <c r="D16" i="36" s="1"/>
  <c r="H16" i="35"/>
  <c r="I43" i="35"/>
  <c r="H50" i="35"/>
  <c r="I53" i="35"/>
  <c r="C25" i="36"/>
  <c r="D25" i="36" s="1"/>
  <c r="I10" i="35"/>
  <c r="E16" i="35"/>
  <c r="C19" i="36"/>
  <c r="D19" i="36" s="1"/>
  <c r="I54" i="35"/>
  <c r="C40" i="36" s="1"/>
  <c r="D40" i="36" s="1"/>
  <c r="H94" i="35" l="1"/>
  <c r="E94" i="35"/>
  <c r="C39" i="36"/>
  <c r="I52" i="35"/>
  <c r="I63" i="35" s="1"/>
  <c r="C20" i="36"/>
  <c r="I41" i="35"/>
  <c r="I13" i="35"/>
  <c r="C29" i="36"/>
  <c r="D29" i="36" s="1"/>
  <c r="I95" i="35"/>
  <c r="C12" i="36"/>
  <c r="D12" i="36" s="1"/>
  <c r="F81" i="36"/>
  <c r="E81" i="36"/>
  <c r="D10" i="36"/>
  <c r="C11" i="36"/>
  <c r="D11" i="36" s="1"/>
  <c r="C82" i="36"/>
  <c r="C86" i="36" s="1"/>
  <c r="F99" i="36"/>
  <c r="C81" i="36"/>
  <c r="E95" i="36"/>
  <c r="E99" i="36" s="1"/>
  <c r="I16" i="35"/>
  <c r="C17" i="36" s="1"/>
  <c r="D17" i="36" s="1"/>
  <c r="D39" i="36" l="1"/>
  <c r="C38" i="36"/>
  <c r="C49" i="36" s="1"/>
  <c r="C27" i="36"/>
  <c r="C14" i="36"/>
  <c r="D14" i="36" s="1"/>
  <c r="I50" i="35"/>
  <c r="C36" i="36" s="1"/>
  <c r="D36" i="36" s="1"/>
  <c r="C90" i="36"/>
  <c r="C88" i="36" s="1"/>
  <c r="D82" i="36"/>
  <c r="C104" i="35"/>
  <c r="C100" i="35"/>
  <c r="I94" i="35" l="1"/>
  <c r="C102" i="35"/>
  <c r="C96" i="36"/>
  <c r="D96" i="36" s="1"/>
  <c r="C80" i="36" l="1"/>
  <c r="C85" i="36" s="1"/>
  <c r="C91" i="36" s="1"/>
  <c r="C99" i="35"/>
  <c r="C105" i="35" l="1"/>
  <c r="C99" i="36" s="1"/>
  <c r="C95" i="36"/>
  <c r="C87" i="36"/>
  <c r="C101" i="35"/>
  <c r="D103" i="35" s="1"/>
  <c r="D27" i="36"/>
  <c r="D20" i="36"/>
  <c r="D89" i="36" l="1"/>
  <c r="D95" i="36" l="1"/>
  <c r="D99" i="36" l="1"/>
  <c r="B23" i="18" l="1"/>
  <c r="B21" i="18"/>
  <c r="E32" i="18"/>
  <c r="F32" i="18"/>
  <c r="G32" i="18"/>
  <c r="H32" i="18"/>
  <c r="E22" i="18"/>
  <c r="F22" i="18"/>
  <c r="G22" i="18"/>
  <c r="H22" i="18"/>
  <c r="E23" i="18"/>
  <c r="F23" i="18"/>
  <c r="G23" i="18"/>
  <c r="H23" i="18"/>
  <c r="E24" i="18"/>
  <c r="F24" i="18"/>
  <c r="G24" i="18"/>
  <c r="H24" i="18"/>
  <c r="E27" i="18"/>
  <c r="F27" i="18"/>
  <c r="G27" i="18"/>
  <c r="H27" i="18"/>
  <c r="E28" i="18"/>
  <c r="F28" i="18"/>
  <c r="G28" i="18"/>
  <c r="H28" i="18"/>
  <c r="E29" i="18"/>
  <c r="F29" i="18"/>
  <c r="G29" i="18"/>
  <c r="H29" i="18"/>
  <c r="E30" i="18"/>
  <c r="F30" i="18"/>
  <c r="G30" i="18"/>
  <c r="H30" i="18"/>
  <c r="E31" i="18"/>
  <c r="F31" i="18"/>
  <c r="G31" i="18"/>
  <c r="H31" i="18"/>
  <c r="M34" i="18"/>
  <c r="M36" i="18"/>
  <c r="M37" i="18"/>
  <c r="M38" i="18"/>
  <c r="M39" i="18"/>
  <c r="M40" i="18"/>
  <c r="M41" i="18"/>
  <c r="O22" i="18"/>
  <c r="O23" i="18"/>
  <c r="O24" i="18"/>
  <c r="O25" i="18"/>
  <c r="O26" i="18"/>
  <c r="O27" i="18"/>
  <c r="O28" i="18"/>
  <c r="O29" i="18"/>
  <c r="O30" i="18"/>
  <c r="O31" i="18"/>
  <c r="O32" i="18"/>
  <c r="P9" i="11"/>
  <c r="P10" i="11"/>
  <c r="P11" i="11"/>
  <c r="P16" i="11"/>
  <c r="P17" i="11"/>
  <c r="P21" i="18"/>
  <c r="P22" i="18"/>
  <c r="P23" i="18"/>
  <c r="P24" i="18"/>
  <c r="P25" i="18"/>
  <c r="P26" i="18"/>
  <c r="P27" i="18"/>
  <c r="P28" i="18"/>
  <c r="P29" i="18"/>
  <c r="P30" i="18"/>
  <c r="P31" i="18"/>
  <c r="P32" i="18"/>
  <c r="Q9" i="11"/>
  <c r="Q10" i="11"/>
  <c r="Q11" i="11"/>
  <c r="G9" i="11"/>
  <c r="G10" i="11"/>
  <c r="G11" i="11"/>
  <c r="G16" i="11"/>
  <c r="G17" i="11"/>
  <c r="H9" i="11"/>
  <c r="H10" i="11"/>
  <c r="H11" i="11"/>
  <c r="H16" i="11"/>
  <c r="H17" i="11"/>
  <c r="I9" i="11"/>
  <c r="I10" i="11"/>
  <c r="I11" i="11"/>
  <c r="I16" i="11"/>
  <c r="I17" i="11"/>
  <c r="I22" i="18"/>
  <c r="I23" i="18"/>
  <c r="I24" i="18"/>
  <c r="I27" i="18"/>
  <c r="I28" i="18"/>
  <c r="I29" i="18"/>
  <c r="I30" i="18"/>
  <c r="I31" i="18"/>
  <c r="I32" i="18"/>
  <c r="J9" i="11"/>
  <c r="J10" i="11"/>
  <c r="J11" i="11"/>
  <c r="J16" i="11"/>
  <c r="J17" i="11"/>
  <c r="J22" i="18"/>
  <c r="J23" i="18"/>
  <c r="J27" i="18"/>
  <c r="J28" i="18"/>
  <c r="J29" i="18"/>
  <c r="J30" i="18"/>
  <c r="J31" i="18"/>
  <c r="J32" i="18"/>
  <c r="K9" i="11"/>
  <c r="K10" i="11"/>
  <c r="K11" i="11"/>
  <c r="K16" i="11"/>
  <c r="K17" i="11"/>
  <c r="K22" i="18"/>
  <c r="K23" i="18"/>
  <c r="K24" i="18"/>
  <c r="N26" i="18"/>
  <c r="K27" i="18"/>
  <c r="K28" i="18"/>
  <c r="K29" i="18"/>
  <c r="K30" i="18"/>
  <c r="K31" i="18"/>
  <c r="K32" i="18"/>
  <c r="L9" i="11"/>
  <c r="L10" i="11"/>
  <c r="L11" i="11"/>
  <c r="L16" i="11"/>
  <c r="L17" i="11"/>
  <c r="L22" i="18"/>
  <c r="L23" i="18"/>
  <c r="L24" i="18"/>
  <c r="L27" i="18"/>
  <c r="L28" i="18"/>
  <c r="L29" i="18"/>
  <c r="L30" i="18"/>
  <c r="L31" i="18"/>
  <c r="L32" i="18"/>
  <c r="M9" i="11"/>
  <c r="M10" i="11"/>
  <c r="M11" i="11"/>
  <c r="M16" i="11"/>
  <c r="M17" i="11"/>
  <c r="E33" i="18"/>
  <c r="E35" i="18" s="1"/>
  <c r="F8" i="11" s="1"/>
  <c r="F9" i="11"/>
  <c r="F10" i="11"/>
  <c r="F11" i="11"/>
  <c r="F16" i="11"/>
  <c r="F17" i="11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M16" i="18"/>
  <c r="N16" i="18"/>
  <c r="M17" i="18"/>
  <c r="N17" i="18"/>
  <c r="M18" i="18"/>
  <c r="N18" i="18"/>
  <c r="M19" i="18"/>
  <c r="N19" i="18"/>
  <c r="N8" i="18"/>
  <c r="M8" i="18"/>
  <c r="B24" i="18"/>
  <c r="B25" i="18"/>
  <c r="B26" i="18"/>
  <c r="B27" i="18"/>
  <c r="B28" i="18"/>
  <c r="B29" i="18"/>
  <c r="B30" i="18"/>
  <c r="B31" i="18"/>
  <c r="B32" i="18"/>
  <c r="J11" i="31"/>
  <c r="J8" i="31" s="1"/>
  <c r="J26" i="31" s="1"/>
  <c r="H11" i="31"/>
  <c r="H8" i="31"/>
  <c r="I11" i="31"/>
  <c r="I8" i="31" s="1"/>
  <c r="I26" i="31" s="1"/>
  <c r="C30" i="18"/>
  <c r="N34" i="18"/>
  <c r="N36" i="18"/>
  <c r="N37" i="18"/>
  <c r="N38" i="18"/>
  <c r="N39" i="18"/>
  <c r="N40" i="18"/>
  <c r="N41" i="18"/>
  <c r="B22" i="18"/>
  <c r="Q21" i="21"/>
  <c r="E12" i="11"/>
  <c r="E18" i="11"/>
  <c r="E20" i="29"/>
  <c r="E11" i="31"/>
  <c r="E8" i="31" s="1"/>
  <c r="Q9" i="31"/>
  <c r="P43" i="31"/>
  <c r="P50" i="31" s="1"/>
  <c r="N43" i="31"/>
  <c r="N50" i="31" s="1"/>
  <c r="J43" i="31"/>
  <c r="J50" i="31" s="1"/>
  <c r="F43" i="31"/>
  <c r="F50" i="31" s="1"/>
  <c r="Q49" i="31"/>
  <c r="Q48" i="31"/>
  <c r="Q47" i="31"/>
  <c r="Q46" i="31"/>
  <c r="Q45" i="31"/>
  <c r="Q44" i="31"/>
  <c r="O43" i="31"/>
  <c r="O50" i="31" s="1"/>
  <c r="M43" i="31"/>
  <c r="M50" i="31" s="1"/>
  <c r="L43" i="31"/>
  <c r="L50" i="31" s="1"/>
  <c r="K43" i="31"/>
  <c r="K50" i="31" s="1"/>
  <c r="I43" i="31"/>
  <c r="I50" i="31" s="1"/>
  <c r="H43" i="31"/>
  <c r="H50" i="31" s="1"/>
  <c r="G43" i="31"/>
  <c r="G50" i="31" s="1"/>
  <c r="E43" i="31"/>
  <c r="E50" i="31" s="1"/>
  <c r="Q41" i="31"/>
  <c r="Q40" i="31"/>
  <c r="Q39" i="31"/>
  <c r="Q38" i="31"/>
  <c r="Q37" i="31"/>
  <c r="Q36" i="31"/>
  <c r="Q35" i="31"/>
  <c r="Q34" i="31"/>
  <c r="Q33" i="31"/>
  <c r="P32" i="31"/>
  <c r="P31" i="31"/>
  <c r="P42" i="31" s="1"/>
  <c r="P51" i="31" s="1"/>
  <c r="O32" i="31"/>
  <c r="N32" i="31"/>
  <c r="N42" i="31" s="1"/>
  <c r="N31" i="31"/>
  <c r="M32" i="31"/>
  <c r="L32" i="31"/>
  <c r="L31" i="31"/>
  <c r="K32" i="31"/>
  <c r="J32" i="31"/>
  <c r="I32" i="31"/>
  <c r="H32" i="31"/>
  <c r="H31" i="31"/>
  <c r="G32" i="31"/>
  <c r="E32" i="31"/>
  <c r="E42" i="31" s="1"/>
  <c r="E51" i="31" s="1"/>
  <c r="F32" i="31"/>
  <c r="F31" i="31"/>
  <c r="O31" i="31"/>
  <c r="O42" i="31" s="1"/>
  <c r="M31" i="31"/>
  <c r="M42" i="31" s="1"/>
  <c r="M51" i="31" s="1"/>
  <c r="K31" i="31"/>
  <c r="K42" i="31" s="1"/>
  <c r="K51" i="31" s="1"/>
  <c r="J31" i="31"/>
  <c r="I31" i="31"/>
  <c r="I42" i="31" s="1"/>
  <c r="G31" i="31"/>
  <c r="E31" i="31"/>
  <c r="Q30" i="31"/>
  <c r="Q29" i="31"/>
  <c r="Q28" i="31"/>
  <c r="Q25" i="31"/>
  <c r="Q24" i="31"/>
  <c r="P23" i="31"/>
  <c r="O23" i="31"/>
  <c r="O20" i="31"/>
  <c r="O19" i="31" s="1"/>
  <c r="O11" i="31"/>
  <c r="O8" i="31" s="1"/>
  <c r="O15" i="31"/>
  <c r="N23" i="31"/>
  <c r="M23" i="31"/>
  <c r="L23" i="31"/>
  <c r="K23" i="31"/>
  <c r="J23" i="31"/>
  <c r="I23" i="31"/>
  <c r="H23" i="31"/>
  <c r="G23" i="31"/>
  <c r="G20" i="31"/>
  <c r="G11" i="31"/>
  <c r="G8" i="31" s="1"/>
  <c r="G15" i="31"/>
  <c r="F23" i="31"/>
  <c r="E23" i="31"/>
  <c r="Q22" i="31"/>
  <c r="Q21" i="31"/>
  <c r="P20" i="31"/>
  <c r="N20" i="31"/>
  <c r="M20" i="31"/>
  <c r="M19" i="31" s="1"/>
  <c r="L20" i="31"/>
  <c r="L19" i="31" s="1"/>
  <c r="L26" i="31" s="1"/>
  <c r="K20" i="31"/>
  <c r="K19" i="31" s="1"/>
  <c r="J20" i="31"/>
  <c r="J19" i="31" s="1"/>
  <c r="I20" i="31"/>
  <c r="I19" i="31" s="1"/>
  <c r="H20" i="31"/>
  <c r="H19" i="31" s="1"/>
  <c r="F20" i="31"/>
  <c r="E20" i="31"/>
  <c r="E19" i="31" s="1"/>
  <c r="P11" i="31"/>
  <c r="P8" i="31" s="1"/>
  <c r="P15" i="31"/>
  <c r="N19" i="31"/>
  <c r="L11" i="31"/>
  <c r="L8" i="31"/>
  <c r="L15" i="31"/>
  <c r="H15" i="31"/>
  <c r="Q18" i="31"/>
  <c r="Q17" i="31"/>
  <c r="Q16" i="31"/>
  <c r="Q15" i="31"/>
  <c r="Q12" i="31"/>
  <c r="Q13" i="31"/>
  <c r="Q11" i="31" s="1"/>
  <c r="Q14" i="31"/>
  <c r="N15" i="31"/>
  <c r="M15" i="31"/>
  <c r="K15" i="31"/>
  <c r="J15" i="31"/>
  <c r="I15" i="31"/>
  <c r="F15" i="31"/>
  <c r="E15" i="31"/>
  <c r="N11" i="31"/>
  <c r="N8" i="31" s="1"/>
  <c r="M11" i="31"/>
  <c r="M8" i="31" s="1"/>
  <c r="M26" i="31" s="1"/>
  <c r="M53" i="31" s="1"/>
  <c r="K11" i="31"/>
  <c r="K8" i="31" s="1"/>
  <c r="F11" i="31"/>
  <c r="F8" i="31" s="1"/>
  <c r="Q10" i="31"/>
  <c r="H20" i="29"/>
  <c r="H19" i="29" s="1"/>
  <c r="H13" i="23" s="1"/>
  <c r="H23" i="29"/>
  <c r="H32" i="29"/>
  <c r="H43" i="29"/>
  <c r="H50" i="29" s="1"/>
  <c r="G20" i="29"/>
  <c r="G23" i="29"/>
  <c r="G43" i="29"/>
  <c r="G50" i="29" s="1"/>
  <c r="F20" i="29"/>
  <c r="F23" i="29"/>
  <c r="F32" i="29"/>
  <c r="E31" i="29"/>
  <c r="E43" i="29"/>
  <c r="E50" i="29" s="1"/>
  <c r="Q44" i="21"/>
  <c r="Q49" i="21"/>
  <c r="Q48" i="21"/>
  <c r="Q47" i="21"/>
  <c r="Q46" i="21"/>
  <c r="Q45" i="21"/>
  <c r="E43" i="21"/>
  <c r="E50" i="21" s="1"/>
  <c r="G43" i="21"/>
  <c r="G50" i="21" s="1"/>
  <c r="F43" i="21"/>
  <c r="F50" i="21" s="1"/>
  <c r="P32" i="21"/>
  <c r="Q41" i="21"/>
  <c r="Q34" i="21"/>
  <c r="Q33" i="21"/>
  <c r="F32" i="21"/>
  <c r="E32" i="21"/>
  <c r="P31" i="21"/>
  <c r="P42" i="21" s="1"/>
  <c r="Q30" i="21"/>
  <c r="Q29" i="21"/>
  <c r="Q28" i="21"/>
  <c r="E31" i="21"/>
  <c r="E42" i="21" s="1"/>
  <c r="G32" i="29"/>
  <c r="E32" i="29"/>
  <c r="F31" i="29"/>
  <c r="G31" i="29"/>
  <c r="H31" i="29"/>
  <c r="H42" i="29" s="1"/>
  <c r="Q54" i="21"/>
  <c r="P15" i="21"/>
  <c r="P43" i="21"/>
  <c r="P50" i="21" s="1"/>
  <c r="Q35" i="21"/>
  <c r="Q36" i="21"/>
  <c r="Q37" i="21"/>
  <c r="Q38" i="21"/>
  <c r="Q39" i="21"/>
  <c r="Q40" i="21"/>
  <c r="G32" i="21"/>
  <c r="H32" i="21"/>
  <c r="I32" i="21"/>
  <c r="J32" i="21"/>
  <c r="K32" i="21"/>
  <c r="L32" i="21"/>
  <c r="M32" i="21"/>
  <c r="N32" i="21"/>
  <c r="O32" i="21"/>
  <c r="F31" i="21"/>
  <c r="G31" i="21"/>
  <c r="H31" i="21"/>
  <c r="I31" i="21"/>
  <c r="J31" i="21"/>
  <c r="J42" i="21" s="1"/>
  <c r="K31" i="21"/>
  <c r="L31" i="21"/>
  <c r="M31" i="21"/>
  <c r="N31" i="21"/>
  <c r="N42" i="21" s="1"/>
  <c r="O31" i="21"/>
  <c r="L10" i="17"/>
  <c r="L9" i="17"/>
  <c r="L8" i="17"/>
  <c r="M7" i="17"/>
  <c r="L7" i="17"/>
  <c r="D29" i="27"/>
  <c r="D12" i="27"/>
  <c r="D8" i="27"/>
  <c r="E29" i="27"/>
  <c r="F29" i="27"/>
  <c r="G29" i="27"/>
  <c r="H29" i="27"/>
  <c r="H19" i="27"/>
  <c r="G19" i="27"/>
  <c r="F19" i="27"/>
  <c r="E19" i="27"/>
  <c r="D19" i="27"/>
  <c r="D15" i="27"/>
  <c r="Q9" i="21"/>
  <c r="Q14" i="21"/>
  <c r="Q16" i="21"/>
  <c r="Q17" i="21"/>
  <c r="D55" i="21"/>
  <c r="E25" i="11"/>
  <c r="E26" i="11" s="1"/>
  <c r="P11" i="17"/>
  <c r="R14" i="11" s="1"/>
  <c r="P14" i="17"/>
  <c r="R15" i="11" s="1"/>
  <c r="N11" i="17"/>
  <c r="P14" i="11" s="1"/>
  <c r="N14" i="17"/>
  <c r="P15" i="11" s="1"/>
  <c r="M12" i="17"/>
  <c r="M13" i="17"/>
  <c r="M14" i="17" s="1"/>
  <c r="O15" i="11" s="1"/>
  <c r="M16" i="17"/>
  <c r="O17" i="11" s="1"/>
  <c r="M15" i="17"/>
  <c r="O16" i="11" s="1"/>
  <c r="L12" i="17"/>
  <c r="L13" i="17"/>
  <c r="L16" i="17"/>
  <c r="N17" i="11" s="1"/>
  <c r="L15" i="17"/>
  <c r="N16" i="11" s="1"/>
  <c r="E11" i="17"/>
  <c r="G14" i="11" s="1"/>
  <c r="E14" i="17"/>
  <c r="G15" i="11" s="1"/>
  <c r="F11" i="17"/>
  <c r="H14" i="11" s="1"/>
  <c r="F14" i="17"/>
  <c r="H15" i="11" s="1"/>
  <c r="G11" i="17"/>
  <c r="I14" i="11" s="1"/>
  <c r="G14" i="17"/>
  <c r="I15" i="11" s="1"/>
  <c r="H11" i="17"/>
  <c r="J14" i="11" s="1"/>
  <c r="H14" i="17"/>
  <c r="I11" i="17"/>
  <c r="I14" i="17"/>
  <c r="K15" i="11" s="1"/>
  <c r="J11" i="17"/>
  <c r="L14" i="11" s="1"/>
  <c r="J14" i="17"/>
  <c r="L15" i="11" s="1"/>
  <c r="K11" i="17"/>
  <c r="M14" i="11" s="1"/>
  <c r="K14" i="17"/>
  <c r="K17" i="17" s="1"/>
  <c r="D11" i="17"/>
  <c r="D14" i="17"/>
  <c r="F15" i="11" s="1"/>
  <c r="E11" i="29"/>
  <c r="E8" i="29" s="1"/>
  <c r="E15" i="29"/>
  <c r="E23" i="29"/>
  <c r="N23" i="11"/>
  <c r="F8" i="27"/>
  <c r="G8" i="27"/>
  <c r="H8" i="27"/>
  <c r="E8" i="27"/>
  <c r="E15" i="27"/>
  <c r="Q25" i="11"/>
  <c r="Q26" i="11" s="1"/>
  <c r="P25" i="11"/>
  <c r="P26" i="11" s="1"/>
  <c r="O23" i="11"/>
  <c r="N24" i="11"/>
  <c r="M25" i="11"/>
  <c r="M26" i="11" s="1"/>
  <c r="L25" i="11"/>
  <c r="L26" i="11" s="1"/>
  <c r="K25" i="11"/>
  <c r="K26" i="11" s="1"/>
  <c r="J25" i="11"/>
  <c r="J26" i="11" s="1"/>
  <c r="I25" i="11"/>
  <c r="I26" i="11" s="1"/>
  <c r="H25" i="11"/>
  <c r="H26" i="11" s="1"/>
  <c r="G25" i="11"/>
  <c r="G26" i="11" s="1"/>
  <c r="F25" i="11"/>
  <c r="F26" i="11" s="1"/>
  <c r="F43" i="29"/>
  <c r="F50" i="29" s="1"/>
  <c r="E11" i="21"/>
  <c r="E8" i="21" s="1"/>
  <c r="E26" i="21" s="1"/>
  <c r="E15" i="21"/>
  <c r="E20" i="21"/>
  <c r="E23" i="21"/>
  <c r="E19" i="21" s="1"/>
  <c r="E54" i="21"/>
  <c r="F11" i="21"/>
  <c r="F8" i="21" s="1"/>
  <c r="F15" i="21"/>
  <c r="F20" i="21"/>
  <c r="G11" i="21"/>
  <c r="G8" i="21" s="1"/>
  <c r="G15" i="21"/>
  <c r="H43" i="21"/>
  <c r="H50" i="21"/>
  <c r="H11" i="21"/>
  <c r="H8" i="21" s="1"/>
  <c r="H15" i="21"/>
  <c r="H20" i="21"/>
  <c r="H23" i="21"/>
  <c r="I43" i="21"/>
  <c r="I50" i="21"/>
  <c r="I11" i="21"/>
  <c r="I8" i="21"/>
  <c r="I15" i="21"/>
  <c r="J43" i="21"/>
  <c r="J50" i="21" s="1"/>
  <c r="J15" i="21"/>
  <c r="K43" i="21"/>
  <c r="K50" i="21" s="1"/>
  <c r="K15" i="21"/>
  <c r="L43" i="21"/>
  <c r="L50" i="21" s="1"/>
  <c r="L15" i="21"/>
  <c r="M43" i="21"/>
  <c r="M50" i="21" s="1"/>
  <c r="M15" i="21"/>
  <c r="N21" i="11"/>
  <c r="O24" i="11"/>
  <c r="O21" i="11"/>
  <c r="C22" i="18"/>
  <c r="C23" i="18"/>
  <c r="C24" i="18"/>
  <c r="C25" i="18"/>
  <c r="C26" i="18"/>
  <c r="C27" i="18"/>
  <c r="C29" i="18"/>
  <c r="C31" i="18"/>
  <c r="C32" i="18"/>
  <c r="C21" i="18"/>
  <c r="H11" i="29"/>
  <c r="H8" i="29" s="1"/>
  <c r="H15" i="29"/>
  <c r="G11" i="29"/>
  <c r="G8" i="29"/>
  <c r="G15" i="29"/>
  <c r="F11" i="29"/>
  <c r="F8" i="29" s="1"/>
  <c r="F15" i="29"/>
  <c r="N18" i="29"/>
  <c r="F23" i="21"/>
  <c r="Q10" i="21"/>
  <c r="Q12" i="21"/>
  <c r="Q13" i="21"/>
  <c r="Q11" i="21" s="1"/>
  <c r="Q25" i="21"/>
  <c r="Q24" i="21"/>
  <c r="Q23" i="21" s="1"/>
  <c r="Q22" i="21"/>
  <c r="Q20" i="21"/>
  <c r="Q18" i="21"/>
  <c r="P20" i="21"/>
  <c r="P23" i="21"/>
  <c r="P19" i="21"/>
  <c r="O15" i="21"/>
  <c r="O20" i="21"/>
  <c r="O23" i="21"/>
  <c r="N15" i="21"/>
  <c r="N20" i="21"/>
  <c r="N19" i="21" s="1"/>
  <c r="N23" i="21"/>
  <c r="M20" i="21"/>
  <c r="M23" i="21"/>
  <c r="M19" i="21" s="1"/>
  <c r="L20" i="21"/>
  <c r="L23" i="21"/>
  <c r="L19" i="21"/>
  <c r="K20" i="21"/>
  <c r="K19" i="21" s="1"/>
  <c r="K23" i="21"/>
  <c r="J20" i="21"/>
  <c r="J19" i="21" s="1"/>
  <c r="J23" i="21"/>
  <c r="I20" i="21"/>
  <c r="I23" i="21"/>
  <c r="G20" i="21"/>
  <c r="G23" i="21"/>
  <c r="E42" i="11"/>
  <c r="E41" i="11"/>
  <c r="H15" i="27"/>
  <c r="G15" i="27"/>
  <c r="G12" i="27"/>
  <c r="G14" i="27" s="1"/>
  <c r="G14" i="23" s="1"/>
  <c r="F15" i="27"/>
  <c r="F41" i="11"/>
  <c r="F42" i="11"/>
  <c r="P11" i="21"/>
  <c r="P8" i="21" s="1"/>
  <c r="O11" i="21"/>
  <c r="O8" i="21" s="1"/>
  <c r="O43" i="21"/>
  <c r="O50" i="21" s="1"/>
  <c r="N11" i="21"/>
  <c r="N8" i="21"/>
  <c r="N43" i="21"/>
  <c r="N50" i="21" s="1"/>
  <c r="M11" i="21"/>
  <c r="M8" i="21"/>
  <c r="L11" i="21"/>
  <c r="L8" i="21" s="1"/>
  <c r="L26" i="21" s="1"/>
  <c r="K11" i="21"/>
  <c r="K8" i="21" s="1"/>
  <c r="J11" i="21"/>
  <c r="J8" i="21" s="1"/>
  <c r="E12" i="27"/>
  <c r="F12" i="27"/>
  <c r="H12" i="27"/>
  <c r="L42" i="21"/>
  <c r="N31" i="18"/>
  <c r="K26" i="31"/>
  <c r="E54" i="29"/>
  <c r="D55" i="29"/>
  <c r="M15" i="11"/>
  <c r="L51" i="21" l="1"/>
  <c r="L53" i="21" s="1"/>
  <c r="M42" i="21"/>
  <c r="I19" i="21"/>
  <c r="I26" i="21" s="1"/>
  <c r="E30" i="27"/>
  <c r="H42" i="31"/>
  <c r="H51" i="31" s="1"/>
  <c r="N30" i="18"/>
  <c r="Q43" i="21"/>
  <c r="Q50" i="21" s="1"/>
  <c r="N51" i="31"/>
  <c r="E14" i="27"/>
  <c r="E14" i="23" s="1"/>
  <c r="H19" i="21"/>
  <c r="E19" i="29"/>
  <c r="H26" i="31"/>
  <c r="H53" i="31" s="1"/>
  <c r="I42" i="21"/>
  <c r="I51" i="21" s="1"/>
  <c r="F19" i="31"/>
  <c r="F14" i="27"/>
  <c r="F14" i="23" s="1"/>
  <c r="H42" i="21"/>
  <c r="H51" i="21" s="1"/>
  <c r="N22" i="18"/>
  <c r="K53" i="31"/>
  <c r="G33" i="18"/>
  <c r="G35" i="18" s="1"/>
  <c r="L14" i="17"/>
  <c r="N15" i="11" s="1"/>
  <c r="H33" i="18"/>
  <c r="H35" i="18" s="1"/>
  <c r="H42" i="18" s="1"/>
  <c r="G19" i="29"/>
  <c r="F30" i="27"/>
  <c r="O25" i="11"/>
  <c r="O26" i="11" s="1"/>
  <c r="N25" i="11"/>
  <c r="N26" i="11" s="1"/>
  <c r="R18" i="11"/>
  <c r="R19" i="11" s="1"/>
  <c r="R27" i="11" s="1"/>
  <c r="R28" i="11" s="1"/>
  <c r="R29" i="11" s="1"/>
  <c r="M11" i="17"/>
  <c r="O14" i="11" s="1"/>
  <c r="O18" i="11" s="1"/>
  <c r="G17" i="17"/>
  <c r="N32" i="18"/>
  <c r="N29" i="18"/>
  <c r="N25" i="18"/>
  <c r="N21" i="18"/>
  <c r="M25" i="18"/>
  <c r="M23" i="18"/>
  <c r="M32" i="18"/>
  <c r="N27" i="18"/>
  <c r="M31" i="18"/>
  <c r="M29" i="18"/>
  <c r="M27" i="18"/>
  <c r="N9" i="11"/>
  <c r="N23" i="18"/>
  <c r="E42" i="29"/>
  <c r="I17" i="17"/>
  <c r="J33" i="18"/>
  <c r="J35" i="18" s="1"/>
  <c r="J42" i="18" s="1"/>
  <c r="E42" i="18"/>
  <c r="N28" i="18"/>
  <c r="N10" i="11"/>
  <c r="O9" i="11"/>
  <c r="O10" i="11"/>
  <c r="O11" i="11"/>
  <c r="N11" i="11"/>
  <c r="E53" i="21"/>
  <c r="E55" i="21" s="1"/>
  <c r="F54" i="21" s="1"/>
  <c r="P33" i="18"/>
  <c r="P35" i="18" s="1"/>
  <c r="F33" i="18"/>
  <c r="F35" i="18" s="1"/>
  <c r="J15" i="11"/>
  <c r="J18" i="11" s="1"/>
  <c r="H17" i="17"/>
  <c r="V18" i="31"/>
  <c r="P19" i="31"/>
  <c r="G42" i="31"/>
  <c r="G51" i="31" s="1"/>
  <c r="Q31" i="31"/>
  <c r="E32" i="27"/>
  <c r="Q31" i="21"/>
  <c r="K42" i="21"/>
  <c r="K51" i="21" s="1"/>
  <c r="F42" i="21"/>
  <c r="Q32" i="21"/>
  <c r="N26" i="31"/>
  <c r="Q8" i="31"/>
  <c r="Q43" i="31"/>
  <c r="Q50" i="31" s="1"/>
  <c r="H26" i="29"/>
  <c r="F12" i="11"/>
  <c r="F17" i="17"/>
  <c r="J26" i="21"/>
  <c r="M51" i="21"/>
  <c r="K26" i="21"/>
  <c r="E26" i="29"/>
  <c r="D30" i="27"/>
  <c r="I33" i="18"/>
  <c r="I35" i="18" s="1"/>
  <c r="J8" i="11" s="1"/>
  <c r="N24" i="18"/>
  <c r="M26" i="21"/>
  <c r="N26" i="21"/>
  <c r="P26" i="21"/>
  <c r="Q19" i="21"/>
  <c r="F19" i="21"/>
  <c r="D17" i="17"/>
  <c r="L18" i="11"/>
  <c r="K14" i="11"/>
  <c r="K18" i="11" s="1"/>
  <c r="G42" i="21"/>
  <c r="G51" i="21" s="1"/>
  <c r="G42" i="29"/>
  <c r="G51" i="29" s="1"/>
  <c r="G12" i="23" s="1"/>
  <c r="E51" i="21"/>
  <c r="F19" i="29"/>
  <c r="F13" i="23" s="1"/>
  <c r="Q20" i="31"/>
  <c r="Q23" i="31"/>
  <c r="F42" i="31"/>
  <c r="Q42" i="31" s="1"/>
  <c r="O33" i="18"/>
  <c r="O35" i="18" s="1"/>
  <c r="H26" i="21"/>
  <c r="F26" i="31"/>
  <c r="P26" i="31"/>
  <c r="P53" i="31" s="1"/>
  <c r="Q32" i="31"/>
  <c r="L33" i="18"/>
  <c r="L35" i="18" s="1"/>
  <c r="K33" i="18"/>
  <c r="K35" i="18" s="1"/>
  <c r="M30" i="18"/>
  <c r="M28" i="18"/>
  <c r="M26" i="18"/>
  <c r="M24" i="18"/>
  <c r="M22" i="18"/>
  <c r="M21" i="18"/>
  <c r="G30" i="27"/>
  <c r="G32" i="27" s="1"/>
  <c r="Q15" i="21"/>
  <c r="L11" i="17"/>
  <c r="N14" i="11" s="1"/>
  <c r="O42" i="21"/>
  <c r="O51" i="21" s="1"/>
  <c r="F14" i="11"/>
  <c r="F18" i="11" s="1"/>
  <c r="E17" i="17"/>
  <c r="H30" i="27"/>
  <c r="G19" i="21"/>
  <c r="G26" i="21" s="1"/>
  <c r="G53" i="21" s="1"/>
  <c r="O19" i="21"/>
  <c r="O26" i="21" s="1"/>
  <c r="P17" i="17"/>
  <c r="D14" i="27"/>
  <c r="D32" i="27" s="1"/>
  <c r="P51" i="21"/>
  <c r="G19" i="31"/>
  <c r="G26" i="31" s="1"/>
  <c r="J42" i="31"/>
  <c r="J51" i="31" s="1"/>
  <c r="J53" i="31" s="1"/>
  <c r="L42" i="31"/>
  <c r="E19" i="11"/>
  <c r="E27" i="11" s="1"/>
  <c r="E29" i="11" s="1"/>
  <c r="N17" i="17"/>
  <c r="I18" i="11"/>
  <c r="M18" i="11"/>
  <c r="G18" i="11"/>
  <c r="I8" i="11"/>
  <c r="I12" i="11" s="1"/>
  <c r="G42" i="18"/>
  <c r="H8" i="11"/>
  <c r="H12" i="11" s="1"/>
  <c r="F26" i="21"/>
  <c r="H14" i="27"/>
  <c r="F32" i="27"/>
  <c r="P18" i="11"/>
  <c r="Q18" i="11"/>
  <c r="V18" i="21"/>
  <c r="Q8" i="21"/>
  <c r="Q26" i="21" s="1"/>
  <c r="N51" i="21"/>
  <c r="J51" i="21"/>
  <c r="E51" i="29"/>
  <c r="E12" i="23" s="1"/>
  <c r="O26" i="31"/>
  <c r="I51" i="31"/>
  <c r="I53" i="31" s="1"/>
  <c r="O51" i="31"/>
  <c r="L51" i="31"/>
  <c r="L53" i="31" s="1"/>
  <c r="E26" i="31"/>
  <c r="E53" i="31" s="1"/>
  <c r="I53" i="21"/>
  <c r="H18" i="11"/>
  <c r="H51" i="29"/>
  <c r="M17" i="17"/>
  <c r="J17" i="17"/>
  <c r="F42" i="29"/>
  <c r="F51" i="29" s="1"/>
  <c r="F12" i="23" s="1"/>
  <c r="H12" i="23"/>
  <c r="F26" i="29" l="1"/>
  <c r="F53" i="29" s="1"/>
  <c r="N53" i="31"/>
  <c r="F51" i="31"/>
  <c r="F53" i="31" s="1"/>
  <c r="G53" i="31"/>
  <c r="H53" i="21"/>
  <c r="M53" i="21"/>
  <c r="N18" i="11"/>
  <c r="I42" i="18"/>
  <c r="H53" i="29"/>
  <c r="G26" i="29"/>
  <c r="G13" i="23"/>
  <c r="E13" i="23"/>
  <c r="F19" i="11"/>
  <c r="F27" i="11" s="1"/>
  <c r="F28" i="11" s="1"/>
  <c r="F29" i="11" s="1"/>
  <c r="I9" i="23"/>
  <c r="I10" i="23" s="1"/>
  <c r="K8" i="11"/>
  <c r="K12" i="11" s="1"/>
  <c r="K19" i="11" s="1"/>
  <c r="K27" i="11" s="1"/>
  <c r="K28" i="11" s="1"/>
  <c r="K29" i="11" s="1"/>
  <c r="E53" i="29"/>
  <c r="N33" i="18"/>
  <c r="N35" i="18" s="1"/>
  <c r="N42" i="18" s="1"/>
  <c r="F9" i="23"/>
  <c r="G9" i="23"/>
  <c r="I19" i="11"/>
  <c r="I27" i="11" s="1"/>
  <c r="I28" i="11" s="1"/>
  <c r="I29" i="11" s="1"/>
  <c r="L17" i="17"/>
  <c r="M33" i="18"/>
  <c r="M35" i="18" s="1"/>
  <c r="M42" i="18" s="1"/>
  <c r="H19" i="11"/>
  <c r="H27" i="11" s="1"/>
  <c r="H28" i="11" s="1"/>
  <c r="H29" i="11" s="1"/>
  <c r="O42" i="18"/>
  <c r="P8" i="11"/>
  <c r="P12" i="11" s="1"/>
  <c r="P19" i="11" s="1"/>
  <c r="P27" i="11" s="1"/>
  <c r="P28" i="11" s="1"/>
  <c r="P29" i="11" s="1"/>
  <c r="Q19" i="31"/>
  <c r="Q26" i="31" s="1"/>
  <c r="G8" i="11"/>
  <c r="F42" i="18"/>
  <c r="L42" i="18"/>
  <c r="M8" i="11"/>
  <c r="M12" i="11" s="1"/>
  <c r="M19" i="11" s="1"/>
  <c r="M27" i="11" s="1"/>
  <c r="M28" i="11" s="1"/>
  <c r="M29" i="11" s="1"/>
  <c r="O53" i="21"/>
  <c r="K53" i="21"/>
  <c r="Q8" i="11"/>
  <c r="Q12" i="11" s="1"/>
  <c r="Q19" i="11" s="1"/>
  <c r="Q27" i="11" s="1"/>
  <c r="Q28" i="11" s="1"/>
  <c r="Q29" i="11" s="1"/>
  <c r="P42" i="18"/>
  <c r="J53" i="21"/>
  <c r="G53" i="29"/>
  <c r="N53" i="21"/>
  <c r="K42" i="18"/>
  <c r="L8" i="11"/>
  <c r="L12" i="11" s="1"/>
  <c r="L19" i="11" s="1"/>
  <c r="L27" i="11" s="1"/>
  <c r="L28" i="11" s="1"/>
  <c r="L29" i="11" s="1"/>
  <c r="P53" i="21"/>
  <c r="F51" i="21"/>
  <c r="Q51" i="21" s="1"/>
  <c r="Q53" i="21" s="1"/>
  <c r="Q55" i="21" s="1"/>
  <c r="D54" i="31" s="1"/>
  <c r="Q42" i="21"/>
  <c r="O53" i="31"/>
  <c r="J12" i="11"/>
  <c r="J19" i="11" s="1"/>
  <c r="J27" i="11" s="1"/>
  <c r="J28" i="11" s="1"/>
  <c r="J29" i="11" s="1"/>
  <c r="H14" i="23"/>
  <c r="H32" i="27"/>
  <c r="Q51" i="31"/>
  <c r="E55" i="29" l="1"/>
  <c r="E11" i="23"/>
  <c r="E16" i="23"/>
  <c r="E8" i="23"/>
  <c r="F54" i="29"/>
  <c r="F55" i="29" s="1"/>
  <c r="E17" i="23"/>
  <c r="F8" i="23"/>
  <c r="F10" i="23" s="1"/>
  <c r="G8" i="23"/>
  <c r="G10" i="23" s="1"/>
  <c r="H8" i="23"/>
  <c r="H10" i="23" s="1"/>
  <c r="E9" i="23"/>
  <c r="O8" i="11"/>
  <c r="O12" i="11" s="1"/>
  <c r="O19" i="11" s="1"/>
  <c r="O27" i="11" s="1"/>
  <c r="F53" i="21"/>
  <c r="F55" i="21" s="1"/>
  <c r="G54" i="21" s="1"/>
  <c r="G55" i="21" s="1"/>
  <c r="H54" i="21" s="1"/>
  <c r="H55" i="21" s="1"/>
  <c r="I54" i="21" s="1"/>
  <c r="I55" i="21" s="1"/>
  <c r="J54" i="21" s="1"/>
  <c r="J55" i="21" s="1"/>
  <c r="K54" i="21" s="1"/>
  <c r="K55" i="21" s="1"/>
  <c r="L54" i="21" s="1"/>
  <c r="L55" i="21" s="1"/>
  <c r="M54" i="21" s="1"/>
  <c r="M55" i="21" s="1"/>
  <c r="N54" i="21" s="1"/>
  <c r="N55" i="21" s="1"/>
  <c r="O54" i="21" s="1"/>
  <c r="O55" i="21" s="1"/>
  <c r="P54" i="21" s="1"/>
  <c r="P55" i="21" s="1"/>
  <c r="Q53" i="31"/>
  <c r="G12" i="11"/>
  <c r="G19" i="11" s="1"/>
  <c r="G27" i="11" s="1"/>
  <c r="G28" i="11" s="1"/>
  <c r="N8" i="11"/>
  <c r="N12" i="11" s="1"/>
  <c r="N19" i="11" s="1"/>
  <c r="N27" i="11" s="1"/>
  <c r="O28" i="11"/>
  <c r="D55" i="31"/>
  <c r="E54" i="31"/>
  <c r="E55" i="31" s="1"/>
  <c r="F54" i="31" s="1"/>
  <c r="F55" i="31" s="1"/>
  <c r="G54" i="31" s="1"/>
  <c r="G55" i="31" s="1"/>
  <c r="H54" i="31" s="1"/>
  <c r="H55" i="31" s="1"/>
  <c r="I54" i="31" s="1"/>
  <c r="I55" i="31" s="1"/>
  <c r="J54" i="31" s="1"/>
  <c r="J55" i="31" s="1"/>
  <c r="K54" i="31" s="1"/>
  <c r="K55" i="31" s="1"/>
  <c r="L54" i="31" s="1"/>
  <c r="L55" i="31" s="1"/>
  <c r="M54" i="31" s="1"/>
  <c r="M55" i="31" s="1"/>
  <c r="N54" i="31" s="1"/>
  <c r="N55" i="31" s="1"/>
  <c r="O54" i="31" s="1"/>
  <c r="O55" i="31" s="1"/>
  <c r="P54" i="31" s="1"/>
  <c r="P55" i="31" s="1"/>
  <c r="Q54" i="31"/>
  <c r="Q55" i="31" s="1"/>
  <c r="E10" i="23" l="1"/>
  <c r="G54" i="29"/>
  <c r="G55" i="29" s="1"/>
  <c r="F17" i="23"/>
  <c r="O29" i="11"/>
  <c r="G29" i="11"/>
  <c r="N28" i="11"/>
  <c r="N29" i="11" s="1"/>
  <c r="I54" i="29" l="1"/>
  <c r="I55" i="29" s="1"/>
  <c r="I17" i="23" s="1"/>
  <c r="G17" i="23"/>
  <c r="H54" i="29"/>
  <c r="H55" i="29" s="1"/>
  <c r="H17" i="23" l="1"/>
</calcChain>
</file>

<file path=xl/comments1.xml><?xml version="1.0" encoding="utf-8"?>
<comments xmlns="http://schemas.openxmlformats.org/spreadsheetml/2006/main">
  <authors>
    <author>ldiculescu</author>
  </authors>
  <commentList>
    <comment ref="E6" authorId="0" shapeId="0">
      <text>
        <r>
          <rPr>
            <b/>
            <sz val="8"/>
            <color indexed="81"/>
            <rFont val="Tahoma"/>
            <family val="2"/>
          </rPr>
          <t>aceastea trebuie sa includa si activele imobilizate cuprinse in investitia din proiect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<sst xmlns="http://schemas.openxmlformats.org/spreadsheetml/2006/main" count="862" uniqueCount="462">
  <si>
    <t>Anul</t>
  </si>
  <si>
    <t>Cheltuieli cu personalul – total</t>
  </si>
  <si>
    <t>Cheltuieli pentru exploatare - total</t>
  </si>
  <si>
    <t>Rezultatul din exploatare</t>
  </si>
  <si>
    <t>B2. Achizitii de active fixe necorporale, inclusiv TVA</t>
  </si>
  <si>
    <t>C.</t>
  </si>
  <si>
    <t>OPERATIUNEA/PERIOADA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</si>
  <si>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</si>
  <si>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</si>
  <si>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</si>
  <si>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</si>
  <si>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</si>
  <si>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</si>
  <si>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</si>
  <si>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</si>
  <si>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</si>
  <si>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</si>
  <si>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</si>
  <si>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</si>
  <si>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I.</t>
  </si>
  <si>
    <t>ACTIVITATEA DE INVESTITII SI FINANTARE</t>
  </si>
  <si>
    <t>A.</t>
  </si>
  <si>
    <t xml:space="preserve"> </t>
  </si>
  <si>
    <t>INDICATORI FINANCIARI</t>
  </si>
  <si>
    <t>FLUX DE LICHIDITATI (CASH FLOW)</t>
  </si>
  <si>
    <t>Alte cheltuieli financiare</t>
  </si>
  <si>
    <t xml:space="preserve">  Proiectia contului de profit si pierdere  activitate cu proiect </t>
  </si>
  <si>
    <t xml:space="preserve">  Prognoza cheltuielilor si evolutia capacitatii de productie-varianta cu proiect</t>
  </si>
  <si>
    <t>Anul 1</t>
  </si>
  <si>
    <t>Anul 2</t>
  </si>
  <si>
    <t>E.</t>
  </si>
  <si>
    <t>II.</t>
  </si>
  <si>
    <t>F.</t>
  </si>
  <si>
    <t>G.</t>
  </si>
  <si>
    <t>H.</t>
  </si>
  <si>
    <t>Credite pe termen scurt</t>
  </si>
  <si>
    <t>J.</t>
  </si>
  <si>
    <t>K.</t>
  </si>
  <si>
    <t>L.</t>
  </si>
  <si>
    <t>M.</t>
  </si>
  <si>
    <t>UM</t>
  </si>
  <si>
    <t>ANI</t>
  </si>
  <si>
    <t>Numeric</t>
  </si>
  <si>
    <t>Subventii pentru investitii</t>
  </si>
  <si>
    <t>Rata de actualizare</t>
  </si>
  <si>
    <t>%</t>
  </si>
  <si>
    <t>Categoria</t>
  </si>
  <si>
    <t>Venituri din exploatare</t>
  </si>
  <si>
    <t>Venituri din exploatare – total</t>
  </si>
  <si>
    <t>Cheltuieli pentru exploatare</t>
  </si>
  <si>
    <t xml:space="preserve">Cheltuieli materiale – total </t>
  </si>
  <si>
    <t>Cheltuieli financiare  - total</t>
  </si>
  <si>
    <t>Venituri productie proprie – total</t>
  </si>
  <si>
    <t>Venituri din vanzari marfuri</t>
  </si>
  <si>
    <t>Total venituri din exploatare</t>
  </si>
  <si>
    <t>A2. Vanzari de active, inclusiv TVA</t>
  </si>
  <si>
    <t>A3. Credite pe termen lung, din care: (A.3.1. + A.3.2.)</t>
  </si>
  <si>
    <t>B.</t>
  </si>
  <si>
    <t>B1. Achizitii de active fixe corporale, inclusiv TVA</t>
  </si>
  <si>
    <t xml:space="preserve">TRIM I </t>
  </si>
  <si>
    <t xml:space="preserve">TRIM II </t>
  </si>
  <si>
    <t xml:space="preserve">TRIM III </t>
  </si>
  <si>
    <t xml:space="preserve">TRIM IV </t>
  </si>
  <si>
    <t>Venituri financiare – total</t>
  </si>
  <si>
    <t>Cheltuieli financiare, din care</t>
  </si>
  <si>
    <t>Alte cheltuieli de exploatare</t>
  </si>
  <si>
    <t>B3. Cresterea investitiilor in curs</t>
  </si>
  <si>
    <t>Alte venituri din exploatare</t>
  </si>
  <si>
    <t>Total</t>
  </si>
  <si>
    <t>Disponibil de numerar al lunii precedente</t>
  </si>
  <si>
    <t>R.</t>
  </si>
  <si>
    <t>Alte cheltuieli materiale</t>
  </si>
  <si>
    <t>Total productie vanduta</t>
  </si>
  <si>
    <t>Total intrari de lichiditati din:   (A1+A2+A3+A4)</t>
  </si>
  <si>
    <t>Vanzari fizice previzionate</t>
  </si>
  <si>
    <t>Cheltuieli cu asigurarile si protectia sociala</t>
  </si>
  <si>
    <t>Variatia stocurilor (+ pentru C; - pentru D)</t>
  </si>
  <si>
    <t>Total an 1</t>
  </si>
  <si>
    <t>Total an 2</t>
  </si>
  <si>
    <t>Total an 3</t>
  </si>
  <si>
    <t>Total an 4</t>
  </si>
  <si>
    <t>Total an 5</t>
  </si>
  <si>
    <t>Cheltuieli privind dobanzile</t>
  </si>
  <si>
    <t>Rambursari de credite pe termen scurt</t>
  </si>
  <si>
    <t>Plati de dobanzi la credite pe termen scurt</t>
  </si>
  <si>
    <t>Dividende</t>
  </si>
  <si>
    <t>P.</t>
  </si>
  <si>
    <t>Q.</t>
  </si>
  <si>
    <t>III.</t>
  </si>
  <si>
    <t>Cheltuieli cu personalul angajat</t>
  </si>
  <si>
    <t>Nr.crt.</t>
  </si>
  <si>
    <t>Specificatie</t>
  </si>
  <si>
    <t>Valoare</t>
  </si>
  <si>
    <t>Anul 1 al implementarii</t>
  </si>
  <si>
    <t xml:space="preserve">Cifra de afaceri </t>
  </si>
  <si>
    <t>Cheltuieli cu materiile prime si cu materialele consumabile</t>
  </si>
  <si>
    <t>Alte cheltuieli din afara (cu energia si apa)</t>
  </si>
  <si>
    <t xml:space="preserve">Cheltuieli privind marfurile </t>
  </si>
  <si>
    <t>Cheltuieli materiale – total</t>
  </si>
  <si>
    <t>Rezultatul financiar</t>
  </si>
  <si>
    <t>Rezultatul brut</t>
  </si>
  <si>
    <t>Rezultatul net al exercitiului financiar</t>
  </si>
  <si>
    <t>N.</t>
  </si>
  <si>
    <t>O.</t>
  </si>
  <si>
    <t>Anul 3</t>
  </si>
  <si>
    <t>Anul 4</t>
  </si>
  <si>
    <t>Anul 5</t>
  </si>
  <si>
    <t>Stocuri</t>
  </si>
  <si>
    <t>Capital social</t>
  </si>
  <si>
    <t>Rezerve</t>
  </si>
  <si>
    <t>Total capitaluri proprii</t>
  </si>
  <si>
    <t>TOTAL PASIV</t>
  </si>
  <si>
    <t>Active imobilizate - brute</t>
  </si>
  <si>
    <t>Valoarea amortizarii cumulate</t>
  </si>
  <si>
    <t xml:space="preserve">Creante </t>
  </si>
  <si>
    <t>Casa si conturi la banci</t>
  </si>
  <si>
    <t>Datorii ce trebuie platite intr-o perioada de pana la un an</t>
  </si>
  <si>
    <t>Imprumuturi si datorii la institutii de credit</t>
  </si>
  <si>
    <t>Datorii comerciale</t>
  </si>
  <si>
    <t>Alte datorii, inclusiv fiscale si la asigurari sociale</t>
  </si>
  <si>
    <t>Datorii ce trebuie platite intr-o perioada mai mare de un an</t>
  </si>
  <si>
    <t>Rezultatul exercitiului financiar</t>
  </si>
  <si>
    <t xml:space="preserve">  - repartizare profit la dividende</t>
  </si>
  <si>
    <t xml:space="preserve">  - repartizare profit la la rezerve</t>
  </si>
  <si>
    <t>I</t>
  </si>
  <si>
    <t>II</t>
  </si>
  <si>
    <t>Active imobilizate - nete (1-2)</t>
  </si>
  <si>
    <t>Total active circulante (3+4+5)</t>
  </si>
  <si>
    <t>TOTAL ACTIV (I+II)</t>
  </si>
  <si>
    <t>III</t>
  </si>
  <si>
    <t>IV</t>
  </si>
  <si>
    <t>V</t>
  </si>
  <si>
    <t>VI</t>
  </si>
  <si>
    <t>Verificare:</t>
  </si>
  <si>
    <t>Disponibil de numerar al perioadei precedente</t>
  </si>
  <si>
    <t>Vanzari valorice previzionate</t>
  </si>
  <si>
    <t>Total iesiri de lichiditati prin investitii:   (B1+B2+B3)</t>
  </si>
  <si>
    <t>Flux de lichiditati din activitatea de investitii si finantare (A-B-C)</t>
  </si>
  <si>
    <t>Total iesiri de lichiditati prin finantare   (C1+C2)</t>
  </si>
  <si>
    <t>C1. Rambursari de Credite pe termen mediu si lung, din care:  (C.1.1.+ C.1.2.)</t>
  </si>
  <si>
    <t>C2. Plati de dobanzi la Credite pe termen mediu si lung, din care:   (C.2.1.+C.2.2.)</t>
  </si>
  <si>
    <t>D.</t>
  </si>
  <si>
    <t>ACTIVITATEA DE EXPLOATARE</t>
  </si>
  <si>
    <t>Incasari din activitatea financiara pe termen scurt</t>
  </si>
  <si>
    <t>Pret in RON/UM</t>
  </si>
  <si>
    <t>RON</t>
  </si>
  <si>
    <t>Flux de numerar - previziuni - RON</t>
  </si>
  <si>
    <t>Alte venituri</t>
  </si>
  <si>
    <t>Venituri din productia realizata pentru scopuri proprii si capitalizata</t>
  </si>
  <si>
    <t>Venituri din subventii de exploatare aferente cifrei de afaceri nete</t>
  </si>
  <si>
    <t>Venituri  din productia realizata pentru scopuri proprii si capitalizata</t>
  </si>
  <si>
    <t>Impozitul pe profit / cifra de afaceri</t>
  </si>
  <si>
    <t>Disponibil de numerar la sfarsitul perioadei - trebuie sa fie pozitiv</t>
  </si>
  <si>
    <t>Durata de recuperare a investitiei (Dr) - maxim 12 ani</t>
  </si>
  <si>
    <t>MINISTERUL AGRICULTURII SI DEZVOLTARII RURALE</t>
  </si>
  <si>
    <t>A1. Aport la capitalul societatii (imprumuturi de la actionari/asociati)</t>
  </si>
  <si>
    <t>A1. Aport la capitalul societatii  (imprumuturi de la actionari/asociati)</t>
  </si>
  <si>
    <t>Incasari din activitatea de exploatare, inclusiv TVA</t>
  </si>
  <si>
    <t>Total intrari de numerar (E+F+G)</t>
  </si>
  <si>
    <t>Plati pentru activitatea de exploatare, inclusiv TVA (dupa caz), din care:</t>
  </si>
  <si>
    <t>I1.</t>
  </si>
  <si>
    <t>Materii prime si materiale</t>
  </si>
  <si>
    <t>I2.</t>
  </si>
  <si>
    <t>I3.</t>
  </si>
  <si>
    <t>I4.</t>
  </si>
  <si>
    <t>I5.</t>
  </si>
  <si>
    <t>I6.</t>
  </si>
  <si>
    <t>I7.</t>
  </si>
  <si>
    <t>I8.</t>
  </si>
  <si>
    <t>I9.</t>
  </si>
  <si>
    <t>Alte materiale</t>
  </si>
  <si>
    <t>Energia si apa</t>
  </si>
  <si>
    <t>Marfuri</t>
  </si>
  <si>
    <t>Aferente personalului angajat</t>
  </si>
  <si>
    <t>Asigurari si protectie sociala</t>
  </si>
  <si>
    <t>Prestatii externe</t>
  </si>
  <si>
    <t>Impozite, taxe si varsaminte asimilate</t>
  </si>
  <si>
    <t>Alte plati aferente exploatarii</t>
  </si>
  <si>
    <t>Plati/incasari pentru impozite si taxe  (K1-K2+K3)</t>
  </si>
  <si>
    <t>Total plati exclusiv cele aferente exploatarii  (K+L+M+N)</t>
  </si>
  <si>
    <t>Flux de numerar din activitatea de exploatare (J-O)</t>
  </si>
  <si>
    <t>Flux de lichiditati net al perioadei (D+P)</t>
  </si>
  <si>
    <t>S.</t>
  </si>
  <si>
    <t>Flux brut inainte de plati pentru impozit pe profit /cifra de afaceri si ajustare TVA (H-I)</t>
  </si>
  <si>
    <t>K1.  plati TVA</t>
  </si>
  <si>
    <t>K2.  rambursari TVA</t>
  </si>
  <si>
    <t>Disponibil de numerar la sfarsitul perioadei (R+Q)</t>
  </si>
  <si>
    <t>Energie si apa</t>
  </si>
  <si>
    <t>Disponibil de numerar la sfarsitul perioadei (Q+R)</t>
  </si>
  <si>
    <t>Anul 2 al implementarii</t>
  </si>
  <si>
    <t>BILANT SINTETIC PREVIZIONAT - RON</t>
  </si>
  <si>
    <t>Total plati, exclusiv cele aferente exploatarii (K+L+M+N)</t>
  </si>
  <si>
    <t>Venituri din alte activitati</t>
  </si>
  <si>
    <t>K3.  impozit pe profit/cifra de afaceri</t>
  </si>
  <si>
    <t>Anul  2  al implementarii</t>
  </si>
  <si>
    <t>Plati/incasari pentru impozite si taxe                  (K1-K2+K3)</t>
  </si>
  <si>
    <t>Anul 0             (anterior depunerii cererii de finantare)</t>
  </si>
  <si>
    <t>Nr. Crt.</t>
  </si>
  <si>
    <t>Total                            An 1</t>
  </si>
  <si>
    <t>Total                                An 2</t>
  </si>
  <si>
    <t>Total                             An 3</t>
  </si>
  <si>
    <t>Total                              An 4</t>
  </si>
  <si>
    <t>Total                             An 1</t>
  </si>
  <si>
    <t>Total                             An 2</t>
  </si>
  <si>
    <t>Total                              An 3</t>
  </si>
  <si>
    <t>Total                              An 5</t>
  </si>
  <si>
    <t>Anul 0              (anterior depunerii cererii de finantare)</t>
  </si>
  <si>
    <t>Total                         An 1</t>
  </si>
  <si>
    <t>Total                         An 2</t>
  </si>
  <si>
    <t>Total                           An 3</t>
  </si>
  <si>
    <t>Total                        An 4</t>
  </si>
  <si>
    <t>Total                        An 5</t>
  </si>
  <si>
    <t xml:space="preserve">   A.3.2. Alte Credite pe termen mediu si lung, leasinguri, alte datorii financiare</t>
  </si>
  <si>
    <t xml:space="preserve">Cheltuieli cu amortizarile </t>
  </si>
  <si>
    <t>Cheltuieli cu amortizarile</t>
  </si>
  <si>
    <t>K3. impozit pe profit/cifra de afaceri</t>
  </si>
  <si>
    <t xml:space="preserve">  Prognoza veniturilor -varianta cu proiect</t>
  </si>
  <si>
    <r>
      <t xml:space="preserve">   A.3.1. Imprumut - </t>
    </r>
    <r>
      <rPr>
        <i/>
        <sz val="12"/>
        <color indexed="56"/>
        <rFont val="Arial"/>
        <family val="2"/>
      </rPr>
      <t>cofinantare la proiect</t>
    </r>
  </si>
  <si>
    <r>
      <t xml:space="preserve">   C.1.1. Rate la imprumut -</t>
    </r>
    <r>
      <rPr>
        <i/>
        <sz val="12"/>
        <color indexed="56"/>
        <rFont val="Arial"/>
        <family val="2"/>
      </rPr>
      <t xml:space="preserve"> cofinantare la proiect</t>
    </r>
  </si>
  <si>
    <t xml:space="preserve">   C.1.2. Rate la alte Credite pe termen mediu si lung, leasinguri, alte datorii financiare</t>
  </si>
  <si>
    <r>
      <t xml:space="preserve">   C.2.1. La imprumut - </t>
    </r>
    <r>
      <rPr>
        <i/>
        <sz val="12"/>
        <color indexed="56"/>
        <rFont val="Arial"/>
        <family val="2"/>
      </rPr>
      <t>cofinantare la proiect</t>
    </r>
  </si>
  <si>
    <t xml:space="preserve">   C.2.2. La alte Credite pe termen mediu si lung, leasinguri, alte datorii financiare</t>
  </si>
  <si>
    <r>
      <t>Valoare investitie(Vi)</t>
    </r>
    <r>
      <rPr>
        <sz val="11"/>
        <color indexed="56"/>
        <rFont val="Arial"/>
        <family val="2"/>
      </rPr>
      <t>= valoarea totala a proiectului fara TVA</t>
    </r>
  </si>
  <si>
    <r>
      <t>Veniturile din exploatare (Ve)</t>
    </r>
    <r>
      <rPr>
        <sz val="11"/>
        <color indexed="56"/>
        <rFont val="Arial"/>
        <family val="2"/>
      </rPr>
      <t xml:space="preserve"> = veniturile realizate din activitatea curenta, conform obiectului de activitate al solicitantului. </t>
    </r>
  </si>
  <si>
    <r>
      <t>Cheltuieli de exploatare (Ce)</t>
    </r>
    <r>
      <rPr>
        <sz val="11"/>
        <color indexed="56"/>
        <rFont val="Arial"/>
        <family val="2"/>
      </rPr>
      <t>= cheltuielile generate de derularea activitatii curente</t>
    </r>
  </si>
  <si>
    <r>
      <t xml:space="preserve">Rata rentabilitatii capitalului investit (rRc) - </t>
    </r>
    <r>
      <rPr>
        <sz val="11"/>
        <color indexed="56"/>
        <rFont val="Arial"/>
        <family val="2"/>
      </rPr>
      <t xml:space="preserve">trebuie sa fie </t>
    </r>
    <r>
      <rPr>
        <b/>
        <sz val="11"/>
        <color indexed="56"/>
        <rFont val="Arial"/>
        <family val="2"/>
      </rPr>
      <t>minim</t>
    </r>
    <r>
      <rPr>
        <sz val="11"/>
        <color indexed="56"/>
        <rFont val="Arial"/>
        <family val="2"/>
      </rPr>
      <t xml:space="preserve"> </t>
    </r>
    <r>
      <rPr>
        <b/>
        <sz val="11"/>
        <color indexed="56"/>
        <rFont val="Arial"/>
        <family val="2"/>
      </rPr>
      <t>5%</t>
    </r>
  </si>
  <si>
    <r>
      <t xml:space="preserve">Valoare actualizata neta (VAN) - </t>
    </r>
    <r>
      <rPr>
        <sz val="11"/>
        <color indexed="56"/>
        <rFont val="Arial"/>
        <family val="2"/>
      </rPr>
      <t xml:space="preserve">trebuie sa fie </t>
    </r>
    <r>
      <rPr>
        <b/>
        <sz val="11"/>
        <color indexed="56"/>
        <rFont val="Arial"/>
        <family val="2"/>
      </rPr>
      <t>pozitiva</t>
    </r>
  </si>
  <si>
    <r>
      <t xml:space="preserve">   A.3.1. Imprumut - </t>
    </r>
    <r>
      <rPr>
        <i/>
        <sz val="10"/>
        <color indexed="56"/>
        <rFont val="Arial"/>
        <family val="2"/>
      </rPr>
      <t>cofinantare la proiect</t>
    </r>
  </si>
  <si>
    <r>
      <t xml:space="preserve">   C.1.1. Rate la imprumut -</t>
    </r>
    <r>
      <rPr>
        <i/>
        <sz val="10"/>
        <color indexed="56"/>
        <rFont val="Arial"/>
        <family val="2"/>
      </rPr>
      <t xml:space="preserve"> cofinantare la proiect</t>
    </r>
  </si>
  <si>
    <r>
      <t xml:space="preserve">   C.2.1. La imprumut - </t>
    </r>
    <r>
      <rPr>
        <i/>
        <sz val="10"/>
        <color indexed="56"/>
        <rFont val="Arial"/>
        <family val="2"/>
      </rPr>
      <t>cofinantare la proiect</t>
    </r>
  </si>
  <si>
    <t>DIRECŢIA GENERALĂ PESCUIT - AUTORITATE DE MANAGEMENT PENTRU POPAM</t>
  </si>
  <si>
    <t>Implementare</t>
  </si>
  <si>
    <t>Nr. crt</t>
  </si>
  <si>
    <t>Denumirea capitolelor şi subcapitolelor</t>
  </si>
  <si>
    <t>Cheltuieli eligibile</t>
  </si>
  <si>
    <t>Total eligibil</t>
  </si>
  <si>
    <t>Cheltuieli neeligibile</t>
  </si>
  <si>
    <t>Total neeligibil</t>
  </si>
  <si>
    <t>TOTAL</t>
  </si>
  <si>
    <t>Baza</t>
  </si>
  <si>
    <t>TVA elig.</t>
  </si>
  <si>
    <t>TVA ne-elig.</t>
  </si>
  <si>
    <t>CAP. 1</t>
  </si>
  <si>
    <t>Cheltuieli pentru amenajarea terenului</t>
  </si>
  <si>
    <t>1.1</t>
  </si>
  <si>
    <t>Amenajarea terenului</t>
  </si>
  <si>
    <t>1.2</t>
  </si>
  <si>
    <t>TOTAL CAPITOL 1</t>
  </si>
  <si>
    <t>CAP. 2</t>
  </si>
  <si>
    <t>Cheltuieli pt asigurarea utilităţilor necesare obiectivului</t>
  </si>
  <si>
    <t>2.1</t>
  </si>
  <si>
    <t>Cheltuieli pentru asigurarea utilitatilor necesare obiectivului</t>
  </si>
  <si>
    <t> TOTAL CAPITOL 2</t>
  </si>
  <si>
    <t>CAP. 3</t>
  </si>
  <si>
    <t>Cheltuieli pentru proiectare și asistență tehnică</t>
  </si>
  <si>
    <t>3.1</t>
  </si>
  <si>
    <t>3.2</t>
  </si>
  <si>
    <t>3.3</t>
  </si>
  <si>
    <t>3.4</t>
  </si>
  <si>
    <t>Consultanta</t>
  </si>
  <si>
    <t>3.5</t>
  </si>
  <si>
    <t>Asistenta tehnica</t>
  </si>
  <si>
    <t> TOTAL CAPITOL 3</t>
  </si>
  <si>
    <t>CAP. 4</t>
  </si>
  <si>
    <t>Cheltuieli pentru investiţia de bază</t>
  </si>
  <si>
    <t>4.1</t>
  </si>
  <si>
    <t>Construcţii şi instalaţii</t>
  </si>
  <si>
    <t>4.2</t>
  </si>
  <si>
    <t>Dotări</t>
  </si>
  <si>
    <t>4.3</t>
  </si>
  <si>
    <t>Active necorporale</t>
  </si>
  <si>
    <t>TOTAL CAPITOL 4</t>
  </si>
  <si>
    <t>CAP. 5</t>
  </si>
  <si>
    <t>5.1</t>
  </si>
  <si>
    <t>5.2</t>
  </si>
  <si>
    <t>Cheltuieli diverse și neprevăzute</t>
  </si>
  <si>
    <t>TOTAL CAPITOL 5</t>
  </si>
  <si>
    <t>CAP. 6</t>
  </si>
  <si>
    <t>6.1</t>
  </si>
  <si>
    <t>TOTAL CAPITOL 6</t>
  </si>
  <si>
    <t>CAP. 7</t>
  </si>
  <si>
    <t>7.1</t>
  </si>
  <si>
    <t>TOTAL CAPITOL 7</t>
  </si>
  <si>
    <t>TOTAL GENERAL</t>
  </si>
  <si>
    <t>din care C+M</t>
  </si>
  <si>
    <t>Nr crt</t>
  </si>
  <si>
    <t>SURSE DE FINANŢARE</t>
  </si>
  <si>
    <t>Valoare (lei)</t>
  </si>
  <si>
    <t>Valoarea totală a cererii de finantare, din care :</t>
  </si>
  <si>
    <t>I.a.</t>
  </si>
  <si>
    <t>Valoarea totala neeligibilă, inclusiv TVA aferenta</t>
  </si>
  <si>
    <t>I.b.</t>
  </si>
  <si>
    <t xml:space="preserve">Valoarea totala eligibilă </t>
  </si>
  <si>
    <t>Contribuţia proprie, din care :</t>
  </si>
  <si>
    <t>II.a.</t>
  </si>
  <si>
    <t xml:space="preserve">Contribuţia solicitantului la cheltuieli eligibile </t>
  </si>
  <si>
    <t>II.b.</t>
  </si>
  <si>
    <t>Contribuţia solicitantului la cheltuieli neeligibile, inclusiv TVA aferenta</t>
  </si>
  <si>
    <t>ASISTENŢĂ FINANCIARĂ NERAMBURSABILĂ SOLICITATĂ</t>
  </si>
  <si>
    <t>Capitol</t>
  </si>
  <si>
    <t>Denumire</t>
  </si>
  <si>
    <t>Buget cerere</t>
  </si>
  <si>
    <t>Total ani</t>
  </si>
  <si>
    <t>an 1</t>
  </si>
  <si>
    <t>an 2</t>
  </si>
  <si>
    <t>an 3</t>
  </si>
  <si>
    <t>SURSE DE FINANTARE</t>
  </si>
  <si>
    <t>Valoarea totală a cererii de finantare:</t>
  </si>
  <si>
    <t>Contribuţia proprie totală (la cheltuieli eligibile și neeligibile), asigurată din:</t>
  </si>
  <si>
    <t xml:space="preserve">   - Surse proprii</t>
  </si>
  <si>
    <t xml:space="preserve">   - Imprumuturi bancare / surse imprumutate</t>
  </si>
  <si>
    <r>
      <t xml:space="preserve">INFORMATII AFERENTE </t>
    </r>
    <r>
      <rPr>
        <b/>
        <sz val="10"/>
        <color rgb="FFFF0000"/>
        <rFont val="Calibri"/>
        <family val="2"/>
        <charset val="238"/>
        <scheme val="minor"/>
      </rPr>
      <t>FINANTARII PROIECTULUI DE INVESTITIE</t>
    </r>
  </si>
  <si>
    <t>RAMBURSARE CREDIT
se va completa cu informatii obtinute de la banca finantatoare</t>
  </si>
  <si>
    <t>Imprumuturi bancare</t>
  </si>
  <si>
    <t>Rambursare imprumut bancar</t>
  </si>
  <si>
    <t xml:space="preserve">Dobanzi </t>
  </si>
  <si>
    <t>Rambursare imprumut (incl.dobanzi)</t>
  </si>
  <si>
    <t>an 6</t>
  </si>
  <si>
    <t>an 7</t>
  </si>
  <si>
    <t>an 8</t>
  </si>
  <si>
    <t xml:space="preserve"> BUGETUL CERERII DE FINANTARE</t>
  </si>
  <si>
    <t>Planul investitional</t>
  </si>
  <si>
    <t>TOTAL CHELTUIELI ELIGIBILE</t>
  </si>
  <si>
    <t>TOTAL CHELTUIELI NEELIGIBILE</t>
  </si>
  <si>
    <t>1.3</t>
  </si>
  <si>
    <t>Obţinerea terenului</t>
  </si>
  <si>
    <t>Organizarea procedurilor de achiziție</t>
  </si>
  <si>
    <t>3.6</t>
  </si>
  <si>
    <t>Montaj utilaje tehnologice</t>
  </si>
  <si>
    <t>Utilaje,    echipamente    tehnologice și funcționale cu montaj</t>
  </si>
  <si>
    <t>4.4</t>
  </si>
  <si>
    <t>4.5</t>
  </si>
  <si>
    <t>4.6</t>
  </si>
  <si>
    <t>CAP. 8</t>
  </si>
  <si>
    <t>8.1</t>
  </si>
  <si>
    <t>TOTAL CAPITOL 8</t>
  </si>
  <si>
    <t>CAP. 9</t>
  </si>
  <si>
    <t>Cheltuieli cu leasing-ul</t>
  </si>
  <si>
    <t>9.1</t>
  </si>
  <si>
    <t>TOTAL CAPITOL 9</t>
  </si>
  <si>
    <t>CAP. 10</t>
  </si>
  <si>
    <t>TOTAL CAPITOL 10</t>
  </si>
  <si>
    <t>10.1</t>
  </si>
  <si>
    <t>CAP. 11</t>
  </si>
  <si>
    <t>11.1</t>
  </si>
  <si>
    <t>TOTAL CAPITOL 11</t>
  </si>
  <si>
    <t>CAP. 12</t>
  </si>
  <si>
    <t>12.1</t>
  </si>
  <si>
    <t>Cheltuieli cu informarea și publicitatea</t>
  </si>
  <si>
    <t>TOTAL CAPITOL 12</t>
  </si>
  <si>
    <t>CAP. 13</t>
  </si>
  <si>
    <t>13.1</t>
  </si>
  <si>
    <t>Pregătirea personalului de exploatare</t>
  </si>
  <si>
    <t>Probe tehnologice și teste</t>
  </si>
  <si>
    <t>TOTAL CAPITOL 13</t>
  </si>
  <si>
    <t>Contribuția proprie aferentă terenului</t>
  </si>
  <si>
    <t>Contribuția proprie pentru investiția de bază</t>
  </si>
  <si>
    <t>Cheltuieli cu achiziționarea semnăturii digitale pentru MySMIS2014</t>
  </si>
  <si>
    <t>Completați proiectia financiara privind costurile investitiei pe anii de implementare (an 1 și 2), in functie de perioada de implementare a proiectului.
Coloana "Total ani" verifica suma costurilor anuale cu costul total al investitiei, conform bugetului. Mesajul "Eroare!" se va afisa daca suma valorilor aferente anilor 1 și 2 nu este egala cu valoarea din buget a respectivului cost (coloana "Buget cerere")</t>
  </si>
  <si>
    <t>Total                             An 4</t>
  </si>
  <si>
    <t>A4. Ajutor nerambursabil  FEPAM (inclusiv avans)</t>
  </si>
  <si>
    <t>Contribuția în natură</t>
  </si>
  <si>
    <t>an 4</t>
  </si>
  <si>
    <t>an 5</t>
  </si>
  <si>
    <t>an 9</t>
  </si>
  <si>
    <t>an 10</t>
  </si>
  <si>
    <t>A4. Ajutor nerambursabil FEPAM  (inclusiv avans)</t>
  </si>
  <si>
    <r>
      <t xml:space="preserve">Rata rezultatului din exploatare (rRe) -  </t>
    </r>
    <r>
      <rPr>
        <sz val="11"/>
        <color indexed="56"/>
        <rFont val="Arial"/>
        <family val="2"/>
      </rPr>
      <t xml:space="preserve">trebuie sa fie </t>
    </r>
    <r>
      <rPr>
        <b/>
        <sz val="11"/>
        <color indexed="56"/>
        <rFont val="Arial"/>
        <family val="2"/>
      </rPr>
      <t>minim 8%</t>
    </r>
  </si>
  <si>
    <r>
      <t xml:space="preserve">Rata acoperirii prin fluxul de numerar (RAFN) - </t>
    </r>
    <r>
      <rPr>
        <sz val="11"/>
        <color indexed="56"/>
        <rFont val="Arial"/>
        <family val="2"/>
      </rPr>
      <t xml:space="preserve">trebuie sa fie mai mare sau egal cu </t>
    </r>
    <r>
      <rPr>
        <b/>
        <sz val="11"/>
        <color indexed="56"/>
        <rFont val="Arial"/>
        <family val="2"/>
      </rPr>
      <t>1.1</t>
    </r>
  </si>
  <si>
    <r>
      <t xml:space="preserve">Rata indatorarii pe termen mediu si lung (rI) - </t>
    </r>
    <r>
      <rPr>
        <sz val="11"/>
        <color indexed="56"/>
        <rFont val="Arial"/>
        <family val="2"/>
      </rPr>
      <t>maxim</t>
    </r>
    <r>
      <rPr>
        <b/>
        <sz val="11"/>
        <color indexed="56"/>
        <rFont val="Arial"/>
        <family val="2"/>
      </rPr>
      <t xml:space="preserve"> 80%</t>
    </r>
  </si>
  <si>
    <t>1.4</t>
  </si>
  <si>
    <t>Cheltuieli pentru relocarea/protectia utilitatilor</t>
  </si>
  <si>
    <t xml:space="preserve">Studii </t>
  </si>
  <si>
    <t>3.7</t>
  </si>
  <si>
    <t>3.8</t>
  </si>
  <si>
    <t xml:space="preserve">Proiectare </t>
  </si>
  <si>
    <t>Expertiza tehnica</t>
  </si>
  <si>
    <t>Certificarea performantei energetice si auditul energetic al cladirilor</t>
  </si>
  <si>
    <t>Amenajari pentru protectia mediului si aducerea terenului la starea initiala</t>
  </si>
  <si>
    <t>3.8.1</t>
  </si>
  <si>
    <t>3.8.1.1</t>
  </si>
  <si>
    <t>3.8.2</t>
  </si>
  <si>
    <t>3.1.2</t>
  </si>
  <si>
    <t>3.5.3</t>
  </si>
  <si>
    <t>3.5.4</t>
  </si>
  <si>
    <t>3.5.5</t>
  </si>
  <si>
    <t>3.5.6</t>
  </si>
  <si>
    <t>3.7.1</t>
  </si>
  <si>
    <t>3.1.1</t>
  </si>
  <si>
    <t>Studii de teren</t>
  </si>
  <si>
    <t>Raport privind impactul asupra mediului</t>
  </si>
  <si>
    <t>Alte studii specifice</t>
  </si>
  <si>
    <t>3.1.3</t>
  </si>
  <si>
    <t>3.5.1</t>
  </si>
  <si>
    <t>3.5.2</t>
  </si>
  <si>
    <t>3.7.2</t>
  </si>
  <si>
    <t>Tema de proiectare</t>
  </si>
  <si>
    <t>Studiu de prefezabilitate</t>
  </si>
  <si>
    <t>Studiu de fezabilitate/documentatie de avizare lucrari de interventie</t>
  </si>
  <si>
    <t>Verificarea tehnica de calitate a proiectului tehnic si a detaliilor de executie</t>
  </si>
  <si>
    <t>Proiect tehnic si detalii de executie</t>
  </si>
  <si>
    <t>Managementul de proiect pentru obiectivul de investitii</t>
  </si>
  <si>
    <t>Auditul financiar</t>
  </si>
  <si>
    <t>Asistenta tehnica din partea proiectantului</t>
  </si>
  <si>
    <t>3.8.1.2.</t>
  </si>
  <si>
    <t>Pe perioada de executie a lucrarilor</t>
  </si>
  <si>
    <t>Pentru participarea proiectantului la fezele incluse in programul de control al lucrarilor de executie, avizat de catre Inspectoratul de Stat in Constructii</t>
  </si>
  <si>
    <t>Dirigentie de santier</t>
  </si>
  <si>
    <t>Utilaje, echipamente tehnologice care nu necesita  montaj  și echipamente   de transport</t>
  </si>
  <si>
    <t>Cheltuieli conexe oraganizării șantierului</t>
  </si>
  <si>
    <t>Comisioane, cote, taxe, costul creditului</t>
  </si>
  <si>
    <t>Cota aferenta ISC pentru controlul calitatii lucrarilor de constructii</t>
  </si>
  <si>
    <t>Cota aferenta ISC pentru controlul statului in amenajarea teritoriului, urbanism si autorizarea lucrarilor de constructii</t>
  </si>
  <si>
    <t>Cota aferenta Casei sociale a constructorilor - CSC</t>
  </si>
  <si>
    <t>Taxe pentru acorduri, avize conforme si autorizatia de construire/desfiintare</t>
  </si>
  <si>
    <t>Lucrări de construcții si instalatii aferente organizarii de santier</t>
  </si>
  <si>
    <t>Anexa 4.1</t>
  </si>
  <si>
    <t>Anexa 4.2</t>
  </si>
  <si>
    <t>Anexa 4.3</t>
  </si>
  <si>
    <t>Anexa 4.4</t>
  </si>
  <si>
    <t>Anexa 4.5</t>
  </si>
  <si>
    <t>Anexa 4.6</t>
  </si>
  <si>
    <t>Anexa 4.7</t>
  </si>
  <si>
    <t>Anexa 4.8</t>
  </si>
  <si>
    <t>Anexa 4.9</t>
  </si>
  <si>
    <t>Anexa 4.10</t>
  </si>
  <si>
    <t>Documentaţii-suport şi cheltuieli pentru obţinerea de avize, acorduri şi autorizaţii</t>
  </si>
  <si>
    <t xml:space="preserve">Expertizare tehnică </t>
  </si>
  <si>
    <t>Certificarea performanţei energetice şi auditul energetic al clădirilor</t>
  </si>
  <si>
    <t>Documentatii tehnice necesare in vederea obtinerii avizelor/acordurilor/autorizatiilor</t>
  </si>
  <si>
    <t>Alte cheltuieli</t>
  </si>
  <si>
    <t>Cheltuieli cu organizarea de santier</t>
  </si>
  <si>
    <t>5.1.1</t>
  </si>
  <si>
    <t>5.1.2</t>
  </si>
  <si>
    <t>5.2.1</t>
  </si>
  <si>
    <t>5.2.2</t>
  </si>
  <si>
    <t>5.2.3</t>
  </si>
  <si>
    <t>5.2.4</t>
  </si>
  <si>
    <t>5.2.5</t>
  </si>
  <si>
    <t>5.3</t>
  </si>
  <si>
    <t>5.4</t>
  </si>
  <si>
    <t xml:space="preserve">Cheltuieli pentru probele tehnologice și teste </t>
  </si>
  <si>
    <t>6.2</t>
  </si>
  <si>
    <t>Cheltuieli cu amortizarea</t>
  </si>
  <si>
    <t>Cheltuieli cu echipa de implementare</t>
  </si>
  <si>
    <t>10.2</t>
  </si>
  <si>
    <t>Cheltuieli privind taxele</t>
  </si>
  <si>
    <t>Cheltuieli privind taxele, altele decat cele de la cap. 5.2</t>
  </si>
  <si>
    <t>Cheltuieli bancare si aferente garantiilor bancare</t>
  </si>
  <si>
    <t>Cheltuieli bancare de deschidere si de administrare a conturilor, astfel cum sunt prevazute la art. 11 din HG 347/2016</t>
  </si>
  <si>
    <t>13.2</t>
  </si>
  <si>
    <t>Cheltuieli aferente garantiilor emise de o institutie bancara sau nebancara, astfel cum sunt prevazute la art. 11 din HG 347/2016</t>
  </si>
  <si>
    <t>CAP. 14</t>
  </si>
  <si>
    <t>14.1</t>
  </si>
  <si>
    <t>Cheltuieli cu transportul, diurna, cazarea</t>
  </si>
  <si>
    <t>TOTAL CAPITOL 14</t>
  </si>
  <si>
    <t>CAP. 6 Cheltuieli pentru probele tehnologice și teste</t>
  </si>
  <si>
    <t>ASOCIAȚIA GRUPUL LOCAL DE PESCUIT LOTRU-OLT MIJLOCIU</t>
  </si>
  <si>
    <t xml:space="preserve">alte taxe </t>
  </si>
  <si>
    <t>4.7</t>
  </si>
  <si>
    <t xml:space="preserve">Cheltuieli  cu achiziția de mijloace de transport  </t>
  </si>
  <si>
    <t>altetaxe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</si>
</sst>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lei&quot;_-;\-* #,##0.00\ &quot;lei&quot;_-;_-* &quot;-&quot;??\ &quot;lei&quot;_-;_-@_-"/>
    <numFmt numFmtId="165" formatCode="_-* #,##0.00_-;\-* #,##0.00_-;_-* &quot;-&quot;??_-;_-@_-"/>
    <numFmt numFmtId="166" formatCode="_-* #,##0_-;\-* #,##0_-;_-* &quot;-&quot;??_-;_-@_-"/>
    <numFmt numFmtId="167" formatCode="0.0000"/>
    <numFmt numFmtId="168" formatCode="#,##0.0000"/>
  </numFmts>
  <fonts count="75" x14ac:knownFonts="1">
    <font>
      <sz val="10"/>
      <color indexed="2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9"/>
      <name val="Arial"/>
      <family val="2"/>
    </font>
    <font>
      <sz val="8"/>
      <color indexed="21"/>
      <name val="Arial"/>
      <family val="2"/>
    </font>
    <font>
      <b/>
      <u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8"/>
      <color indexed="21"/>
      <name val="Arial"/>
      <family val="2"/>
    </font>
    <font>
      <b/>
      <sz val="10"/>
      <color indexed="9"/>
      <name val="Arial"/>
      <family val="2"/>
    </font>
    <font>
      <sz val="10"/>
      <color indexed="21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21"/>
      <name val="Arial CE"/>
      <family val="2"/>
      <charset val="238"/>
    </font>
    <font>
      <b/>
      <sz val="11"/>
      <color indexed="9"/>
      <name val="Arial"/>
      <family val="2"/>
    </font>
    <font>
      <b/>
      <sz val="12"/>
      <name val="Arial CE"/>
      <family val="2"/>
      <charset val="238"/>
    </font>
    <font>
      <b/>
      <sz val="10"/>
      <color indexed="10"/>
      <name val="Arial"/>
      <family val="2"/>
    </font>
    <font>
      <b/>
      <sz val="9"/>
      <color indexed="21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color indexed="21"/>
      <name val="Arial"/>
      <family val="2"/>
    </font>
    <font>
      <b/>
      <sz val="11"/>
      <color indexed="21"/>
      <name val="Arial"/>
      <family val="2"/>
    </font>
    <font>
      <b/>
      <sz val="10"/>
      <color indexed="10"/>
      <name val="Arial"/>
      <family val="2"/>
    </font>
    <font>
      <sz val="11"/>
      <color indexed="21"/>
      <name val="Arial"/>
      <family val="2"/>
    </font>
    <font>
      <sz val="12"/>
      <color indexed="21"/>
      <name val="Arial"/>
      <family val="2"/>
    </font>
    <font>
      <b/>
      <sz val="12"/>
      <color indexed="21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21"/>
      <name val="Arial"/>
      <family val="2"/>
    </font>
    <font>
      <sz val="18"/>
      <color indexed="18"/>
      <name val="Arial"/>
      <family val="2"/>
    </font>
    <font>
      <b/>
      <sz val="12"/>
      <color indexed="18"/>
      <name val="Arial"/>
      <family val="2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sz val="12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56"/>
      <name val="Arial"/>
      <family val="2"/>
    </font>
    <font>
      <b/>
      <sz val="11"/>
      <name val="Arial"/>
      <family val="2"/>
    </font>
    <font>
      <b/>
      <sz val="12"/>
      <color indexed="56"/>
      <name val="Arial"/>
      <family val="2"/>
    </font>
    <font>
      <sz val="12"/>
      <color indexed="56"/>
      <name val="Arial"/>
      <family val="2"/>
    </font>
    <font>
      <sz val="11"/>
      <color indexed="56"/>
      <name val="Arial"/>
      <family val="2"/>
    </font>
    <font>
      <sz val="18"/>
      <color indexed="56"/>
      <name val="Arial"/>
      <family val="2"/>
    </font>
    <font>
      <b/>
      <sz val="9"/>
      <name val="Arial"/>
      <family val="2"/>
    </font>
    <font>
      <sz val="18"/>
      <color indexed="21"/>
      <name val="Arial"/>
      <family val="2"/>
    </font>
    <font>
      <i/>
      <sz val="12"/>
      <color indexed="56"/>
      <name val="Arial"/>
      <family val="2"/>
    </font>
    <font>
      <sz val="11"/>
      <color indexed="16"/>
      <name val="Arial"/>
      <family val="2"/>
    </font>
    <font>
      <i/>
      <sz val="10"/>
      <color indexed="56"/>
      <name val="Arial"/>
      <family val="2"/>
    </font>
    <font>
      <b/>
      <sz val="12"/>
      <color indexed="56"/>
      <name val="Arial"/>
      <family val="2"/>
    </font>
    <font>
      <b/>
      <sz val="14"/>
      <color indexed="56"/>
      <name val="Arial"/>
      <family val="2"/>
      <charset val="238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b/>
      <sz val="10"/>
      <color rgb="FFFF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4"/>
      <color indexed="18"/>
      <name val="Arial"/>
      <family val="2"/>
    </font>
    <font>
      <sz val="10"/>
      <name val="Calibri"/>
      <family val="2"/>
      <scheme val="minor"/>
    </font>
    <font>
      <sz val="10"/>
      <color indexed="21"/>
      <name val="Arial"/>
    </font>
    <font>
      <sz val="14"/>
      <color indexed="56"/>
      <name val="Arial"/>
      <family val="2"/>
    </font>
    <font>
      <i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hair">
        <color indexed="9"/>
      </left>
      <right/>
      <top style="hair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hair">
        <color indexed="9"/>
      </left>
      <right/>
      <top style="hair">
        <color indexed="9"/>
      </top>
      <bottom/>
      <diagonal/>
    </border>
    <border>
      <left/>
      <right/>
      <top style="hair">
        <color indexed="9"/>
      </top>
      <bottom style="hair">
        <color indexed="9"/>
      </bottom>
      <diagonal/>
    </border>
    <border>
      <left style="hair">
        <color indexed="9"/>
      </left>
      <right/>
      <top/>
      <bottom style="hair">
        <color indexed="9"/>
      </bottom>
      <diagonal/>
    </border>
    <border>
      <left style="thin">
        <color indexed="21"/>
      </left>
      <right/>
      <top style="thin">
        <color indexed="21"/>
      </top>
      <bottom style="hair">
        <color indexed="9"/>
      </bottom>
      <diagonal/>
    </border>
    <border>
      <left style="thin">
        <color indexed="21"/>
      </left>
      <right/>
      <top style="hair">
        <color indexed="9"/>
      </top>
      <bottom style="hair">
        <color indexed="9"/>
      </bottom>
      <diagonal/>
    </border>
    <border>
      <left style="thin">
        <color indexed="21"/>
      </left>
      <right/>
      <top style="hair">
        <color indexed="9"/>
      </top>
      <bottom style="thin">
        <color indexed="21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9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/>
      <right/>
      <top style="hair">
        <color indexed="9"/>
      </top>
      <bottom/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medium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/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medium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hair">
        <color indexed="9"/>
      </left>
      <right/>
      <top/>
      <bottom/>
      <diagonal/>
    </border>
    <border>
      <left/>
      <right style="hair">
        <color indexed="9"/>
      </right>
      <top/>
      <bottom/>
      <diagonal/>
    </border>
    <border>
      <left/>
      <right/>
      <top/>
      <bottom style="hair">
        <color indexed="9"/>
      </bottom>
      <diagonal/>
    </border>
    <border>
      <left/>
      <right style="hair">
        <color indexed="9"/>
      </right>
      <top/>
      <bottom style="hair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thin">
        <color indexed="56"/>
      </bottom>
      <diagonal/>
    </border>
    <border>
      <left/>
      <right/>
      <top style="medium">
        <color indexed="56"/>
      </top>
      <bottom style="thin">
        <color indexed="56"/>
      </bottom>
      <diagonal/>
    </border>
    <border>
      <left/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thin">
        <color indexed="56"/>
      </top>
      <bottom style="thin">
        <color indexed="56"/>
      </bottom>
      <diagonal/>
    </border>
  </borders>
  <cellStyleXfs count="15">
    <xf numFmtId="0" fontId="0" fillId="2" borderId="1">
      <alignment horizontal="center"/>
    </xf>
    <xf numFmtId="0" fontId="11" fillId="3" borderId="2" applyBorder="0">
      <alignment horizontal="center" vertical="center"/>
    </xf>
    <xf numFmtId="49" fontId="10" fillId="4" borderId="3" applyNumberFormat="0" applyFont="0" applyFill="0" applyAlignment="0" applyProtection="0">
      <alignment horizontal="center" vertical="center"/>
    </xf>
    <xf numFmtId="0" fontId="10" fillId="4" borderId="0" applyFill="0" applyBorder="0">
      <alignment horizontal="justify" vertical="top" wrapText="1"/>
    </xf>
    <xf numFmtId="49" fontId="6" fillId="4" borderId="0" applyNumberFormat="0" applyFill="0">
      <alignment horizontal="left" vertical="center" wrapText="1"/>
    </xf>
    <xf numFmtId="0" fontId="16" fillId="0" borderId="3">
      <alignment horizontal="right" vertical="center" wrapText="1"/>
      <protection locked="0"/>
    </xf>
    <xf numFmtId="165" fontId="10" fillId="2" borderId="4" applyNumberFormat="0" applyBorder="0">
      <protection locked="0"/>
    </xf>
    <xf numFmtId="4" fontId="12" fillId="4" borderId="3">
      <alignment horizontal="right" vertical="center"/>
    </xf>
    <xf numFmtId="0" fontId="24" fillId="2" borderId="1">
      <alignment horizontal="center"/>
    </xf>
    <xf numFmtId="0" fontId="14" fillId="4" borderId="0" applyBorder="0">
      <alignment horizontal="left" vertical="top"/>
    </xf>
    <xf numFmtId="9" fontId="3" fillId="0" borderId="0" applyFont="0" applyFill="0" applyBorder="0" applyAlignment="0" applyProtection="0"/>
    <xf numFmtId="49" fontId="4" fillId="3" borderId="6" applyNumberFormat="0" applyBorder="0">
      <alignment horizontal="left" vertical="center"/>
    </xf>
    <xf numFmtId="0" fontId="57" fillId="0" borderId="0"/>
    <xf numFmtId="0" fontId="2" fillId="0" borderId="0"/>
    <xf numFmtId="164" fontId="72" fillId="0" borderId="0" applyFont="0" applyFill="0" applyBorder="0" applyAlignment="0" applyProtection="0"/>
  </cellStyleXfs>
  <cellXfs count="599">
    <xf numFmtId="0" fontId="0" fillId="2" borderId="1" xfId="0">
      <alignment horizontal="center"/>
    </xf>
    <xf numFmtId="0" fontId="13" fillId="2" borderId="1" xfId="0" applyFont="1" applyProtection="1">
      <alignment horizontal="center"/>
    </xf>
    <xf numFmtId="0" fontId="13" fillId="2" borderId="1" xfId="0" applyFont="1" applyAlignment="1" applyProtection="1">
      <alignment wrapText="1"/>
    </xf>
    <xf numFmtId="0" fontId="19" fillId="2" borderId="0" xfId="0" applyFont="1" applyBorder="1" applyAlignment="1" applyProtection="1">
      <alignment vertical="center"/>
    </xf>
    <xf numFmtId="0" fontId="13" fillId="2" borderId="0" xfId="0" applyFont="1" applyBorder="1" applyAlignment="1" applyProtection="1">
      <alignment wrapText="1"/>
    </xf>
    <xf numFmtId="0" fontId="13" fillId="2" borderId="0" xfId="0" applyFont="1" applyBorder="1" applyProtection="1">
      <alignment horizontal="center"/>
    </xf>
    <xf numFmtId="0" fontId="19" fillId="2" borderId="1" xfId="0" applyFont="1" applyAlignment="1" applyProtection="1">
      <alignment vertical="center"/>
    </xf>
    <xf numFmtId="0" fontId="13" fillId="2" borderId="1" xfId="0" applyFont="1" applyAlignment="1" applyProtection="1">
      <alignment vertical="center"/>
    </xf>
    <xf numFmtId="0" fontId="13" fillId="2" borderId="0" xfId="0" applyFont="1" applyBorder="1" applyAlignment="1" applyProtection="1">
      <alignment horizontal="right"/>
    </xf>
    <xf numFmtId="0" fontId="19" fillId="2" borderId="7" xfId="0" applyFont="1" applyBorder="1" applyAlignment="1" applyProtection="1">
      <alignment vertical="center"/>
    </xf>
    <xf numFmtId="0" fontId="13" fillId="2" borderId="7" xfId="0" applyFont="1" applyBorder="1" applyAlignment="1" applyProtection="1">
      <alignment wrapText="1"/>
    </xf>
    <xf numFmtId="0" fontId="13" fillId="2" borderId="7" xfId="0" applyFont="1" applyBorder="1" applyProtection="1">
      <alignment horizontal="center"/>
    </xf>
    <xf numFmtId="0" fontId="13" fillId="5" borderId="5" xfId="0" applyFont="1" applyFill="1" applyBorder="1" applyProtection="1">
      <alignment horizontal="center"/>
    </xf>
    <xf numFmtId="0" fontId="13" fillId="5" borderId="5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vertical="center"/>
    </xf>
    <xf numFmtId="0" fontId="10" fillId="5" borderId="5" xfId="0" applyFont="1" applyFill="1" applyBorder="1" applyAlignment="1" applyProtection="1">
      <alignment vertical="center"/>
    </xf>
    <xf numFmtId="3" fontId="13" fillId="5" borderId="5" xfId="0" applyNumberFormat="1" applyFont="1" applyFill="1" applyBorder="1" applyAlignment="1" applyProtection="1">
      <alignment vertical="center"/>
    </xf>
    <xf numFmtId="0" fontId="17" fillId="5" borderId="5" xfId="0" applyFont="1" applyFill="1" applyBorder="1" applyProtection="1">
      <alignment horizontal="center"/>
    </xf>
    <xf numFmtId="0" fontId="10" fillId="5" borderId="5" xfId="0" applyFont="1" applyFill="1" applyBorder="1" applyAlignment="1" applyProtection="1">
      <alignment wrapText="1"/>
    </xf>
    <xf numFmtId="0" fontId="13" fillId="5" borderId="5" xfId="0" applyFont="1" applyFill="1" applyBorder="1" applyAlignment="1" applyProtection="1">
      <alignment wrapText="1"/>
    </xf>
    <xf numFmtId="0" fontId="10" fillId="5" borderId="5" xfId="0" applyFont="1" applyFill="1" applyBorder="1" applyProtection="1">
      <alignment horizontal="center"/>
    </xf>
    <xf numFmtId="0" fontId="12" fillId="5" borderId="5" xfId="0" applyFont="1" applyFill="1" applyBorder="1" applyProtection="1">
      <alignment horizontal="center"/>
    </xf>
    <xf numFmtId="0" fontId="20" fillId="5" borderId="5" xfId="0" applyFont="1" applyFill="1" applyBorder="1" applyProtection="1">
      <alignment horizontal="center"/>
    </xf>
    <xf numFmtId="0" fontId="19" fillId="5" borderId="5" xfId="0" applyFont="1" applyFill="1" applyBorder="1" applyProtection="1">
      <alignment horizontal="center"/>
    </xf>
    <xf numFmtId="3" fontId="8" fillId="0" borderId="0" xfId="8" applyNumberFormat="1" applyFont="1" applyFill="1" applyBorder="1" applyAlignment="1">
      <alignment vertical="center"/>
    </xf>
    <xf numFmtId="0" fontId="0" fillId="2" borderId="8" xfId="0" applyBorder="1">
      <alignment horizontal="center"/>
    </xf>
    <xf numFmtId="0" fontId="13" fillId="2" borderId="9" xfId="0" applyFont="1" applyBorder="1" applyProtection="1">
      <alignment horizontal="center"/>
    </xf>
    <xf numFmtId="0" fontId="13" fillId="2" borderId="10" xfId="0" applyFont="1" applyBorder="1" applyAlignment="1" applyProtection="1">
      <alignment vertical="center"/>
    </xf>
    <xf numFmtId="0" fontId="13" fillId="2" borderId="11" xfId="0" applyFont="1" applyBorder="1" applyAlignment="1" applyProtection="1">
      <alignment vertical="center"/>
    </xf>
    <xf numFmtId="0" fontId="12" fillId="2" borderId="11" xfId="0" applyFont="1" applyBorder="1" applyAlignment="1" applyProtection="1">
      <alignment vertical="center"/>
    </xf>
    <xf numFmtId="0" fontId="17" fillId="2" borderId="11" xfId="0" applyFont="1" applyBorder="1" applyProtection="1">
      <alignment horizontal="center"/>
    </xf>
    <xf numFmtId="0" fontId="13" fillId="2" borderId="11" xfId="0" applyFont="1" applyBorder="1" applyAlignment="1" applyProtection="1">
      <alignment wrapText="1"/>
    </xf>
    <xf numFmtId="0" fontId="13" fillId="2" borderId="11" xfId="0" applyFont="1" applyBorder="1" applyProtection="1">
      <alignment horizontal="center"/>
    </xf>
    <xf numFmtId="0" fontId="12" fillId="2" borderId="11" xfId="0" applyFont="1" applyBorder="1" applyProtection="1">
      <alignment horizontal="center"/>
    </xf>
    <xf numFmtId="0" fontId="10" fillId="2" borderId="11" xfId="0" applyFont="1" applyBorder="1" applyProtection="1">
      <alignment horizontal="center"/>
    </xf>
    <xf numFmtId="0" fontId="13" fillId="2" borderId="11" xfId="0" applyFont="1" applyFill="1" applyBorder="1" applyProtection="1">
      <alignment horizontal="center"/>
    </xf>
    <xf numFmtId="0" fontId="17" fillId="2" borderId="12" xfId="0" applyFont="1" applyBorder="1" applyProtection="1">
      <alignment horizontal="center"/>
    </xf>
    <xf numFmtId="0" fontId="36" fillId="6" borderId="13" xfId="0" applyFont="1" applyFill="1" applyBorder="1" applyAlignment="1" applyProtection="1">
      <alignment horizontal="center"/>
    </xf>
    <xf numFmtId="3" fontId="37" fillId="6" borderId="14" xfId="0" applyNumberFormat="1" applyFont="1" applyFill="1" applyBorder="1" applyAlignment="1" applyProtection="1">
      <alignment horizontal="center"/>
    </xf>
    <xf numFmtId="0" fontId="37" fillId="6" borderId="14" xfId="0" applyFont="1" applyFill="1" applyBorder="1" applyAlignment="1" applyProtection="1">
      <alignment horizontal="center" vertical="center" wrapText="1"/>
    </xf>
    <xf numFmtId="0" fontId="40" fillId="5" borderId="15" xfId="0" applyFont="1" applyFill="1" applyBorder="1" applyProtection="1">
      <alignment horizontal="center"/>
    </xf>
    <xf numFmtId="0" fontId="40" fillId="5" borderId="5" xfId="0" applyFont="1" applyFill="1" applyBorder="1" applyProtection="1">
      <alignment horizontal="center"/>
    </xf>
    <xf numFmtId="0" fontId="37" fillId="6" borderId="13" xfId="0" applyFont="1" applyFill="1" applyBorder="1" applyAlignment="1" applyProtection="1">
      <alignment horizontal="center" vertical="center" wrapText="1"/>
    </xf>
    <xf numFmtId="0" fontId="42" fillId="5" borderId="15" xfId="0" applyFont="1" applyFill="1" applyBorder="1" applyProtection="1">
      <alignment horizontal="center"/>
    </xf>
    <xf numFmtId="0" fontId="42" fillId="5" borderId="5" xfId="0" applyFont="1" applyFill="1" applyBorder="1" applyProtection="1">
      <alignment horizontal="center"/>
    </xf>
    <xf numFmtId="0" fontId="42" fillId="5" borderId="16" xfId="0" applyFont="1" applyFill="1" applyBorder="1" applyProtection="1">
      <alignment horizontal="center"/>
    </xf>
    <xf numFmtId="0" fontId="40" fillId="0" borderId="0" xfId="0" applyFont="1" applyFill="1" applyBorder="1" applyAlignment="1" applyProtection="1">
      <alignment horizontal="center"/>
    </xf>
    <xf numFmtId="0" fontId="40" fillId="0" borderId="0" xfId="0" applyFont="1" applyFill="1" applyBorder="1" applyProtection="1">
      <alignment horizontal="center"/>
    </xf>
    <xf numFmtId="0" fontId="40" fillId="2" borderId="1" xfId="0" applyFont="1" applyAlignment="1" applyProtection="1">
      <alignment horizontal="center"/>
    </xf>
    <xf numFmtId="0" fontId="40" fillId="2" borderId="1" xfId="0" applyFont="1" applyProtection="1">
      <alignment horizontal="center"/>
    </xf>
    <xf numFmtId="0" fontId="40" fillId="5" borderId="16" xfId="0" applyFont="1" applyFill="1" applyBorder="1" applyProtection="1">
      <alignment horizontal="center"/>
    </xf>
    <xf numFmtId="3" fontId="40" fillId="2" borderId="1" xfId="0" applyNumberFormat="1" applyFont="1" applyProtection="1">
      <alignment horizontal="center"/>
    </xf>
    <xf numFmtId="0" fontId="44" fillId="6" borderId="13" xfId="0" applyFont="1" applyFill="1" applyBorder="1" applyAlignment="1" applyProtection="1">
      <alignment horizontal="center" vertical="center" wrapText="1"/>
    </xf>
    <xf numFmtId="0" fontId="36" fillId="6" borderId="13" xfId="0" applyFont="1" applyFill="1" applyBorder="1" applyAlignment="1" applyProtection="1">
      <alignment horizontal="center" vertical="center" wrapText="1"/>
    </xf>
    <xf numFmtId="4" fontId="36" fillId="2" borderId="14" xfId="0" applyNumberFormat="1" applyFont="1" applyFill="1" applyBorder="1" applyAlignment="1" applyProtection="1">
      <alignment horizontal="right" vertical="center"/>
      <protection locked="0"/>
    </xf>
    <xf numFmtId="3" fontId="36" fillId="2" borderId="14" xfId="0" applyNumberFormat="1" applyFont="1" applyFill="1" applyBorder="1" applyAlignment="1" applyProtection="1">
      <alignment horizontal="right" vertical="center"/>
      <protection locked="0"/>
    </xf>
    <xf numFmtId="3" fontId="36" fillId="6" borderId="14" xfId="0" applyNumberFormat="1" applyFont="1" applyFill="1" applyBorder="1" applyAlignment="1" applyProtection="1">
      <alignment horizontal="right" vertical="center"/>
    </xf>
    <xf numFmtId="3" fontId="36" fillId="2" borderId="17" xfId="0" applyNumberFormat="1" applyFont="1" applyFill="1" applyBorder="1" applyAlignment="1" applyProtection="1">
      <alignment horizontal="right" vertical="center"/>
      <protection locked="0"/>
    </xf>
    <xf numFmtId="0" fontId="36" fillId="6" borderId="14" xfId="0" applyFont="1" applyFill="1" applyBorder="1" applyAlignment="1" applyProtection="1">
      <alignment horizontal="left" vertical="center" wrapText="1"/>
    </xf>
    <xf numFmtId="4" fontId="36" fillId="6" borderId="14" xfId="0" applyNumberFormat="1" applyFont="1" applyFill="1" applyBorder="1" applyAlignment="1" applyProtection="1">
      <alignment horizontal="right" vertical="center" wrapText="1"/>
    </xf>
    <xf numFmtId="0" fontId="36" fillId="6" borderId="14" xfId="0" applyFont="1" applyFill="1" applyBorder="1" applyAlignment="1" applyProtection="1">
      <alignment horizontal="center" vertical="center" wrapText="1"/>
    </xf>
    <xf numFmtId="3" fontId="36" fillId="6" borderId="17" xfId="0" applyNumberFormat="1" applyFont="1" applyFill="1" applyBorder="1" applyAlignment="1" applyProtection="1">
      <alignment horizontal="right" vertical="center"/>
    </xf>
    <xf numFmtId="0" fontId="37" fillId="6" borderId="14" xfId="0" applyFont="1" applyFill="1" applyBorder="1" applyAlignment="1" applyProtection="1">
      <alignment horizontal="left" vertical="center" wrapText="1"/>
    </xf>
    <xf numFmtId="0" fontId="37" fillId="6" borderId="14" xfId="0" applyFont="1" applyFill="1" applyBorder="1" applyAlignment="1" applyProtection="1">
      <alignment horizontal="right" vertical="center" wrapText="1"/>
    </xf>
    <xf numFmtId="0" fontId="40" fillId="5" borderId="15" xfId="0" applyFont="1" applyFill="1" applyBorder="1" applyAlignment="1" applyProtection="1">
      <alignment horizontal="center" vertical="center"/>
    </xf>
    <xf numFmtId="0" fontId="40" fillId="5" borderId="5" xfId="0" applyFont="1" applyFill="1" applyBorder="1" applyAlignment="1" applyProtection="1">
      <alignment horizontal="center" vertical="center"/>
    </xf>
    <xf numFmtId="0" fontId="36" fillId="6" borderId="13" xfId="0" applyFont="1" applyFill="1" applyBorder="1" applyAlignment="1" applyProtection="1">
      <alignment horizontal="center" vertical="center"/>
    </xf>
    <xf numFmtId="0" fontId="37" fillId="6" borderId="14" xfId="0" quotePrefix="1" applyFont="1" applyFill="1" applyBorder="1" applyAlignment="1" applyProtection="1">
      <alignment horizontal="center" vertical="center"/>
    </xf>
    <xf numFmtId="0" fontId="37" fillId="6" borderId="14" xfId="0" quotePrefix="1" applyFont="1" applyFill="1" applyBorder="1" applyAlignment="1" applyProtection="1">
      <alignment horizontal="right" vertical="center"/>
    </xf>
    <xf numFmtId="3" fontId="37" fillId="6" borderId="14" xfId="0" applyNumberFormat="1" applyFont="1" applyFill="1" applyBorder="1" applyAlignment="1" applyProtection="1">
      <alignment horizontal="center" vertical="center"/>
    </xf>
    <xf numFmtId="0" fontId="37" fillId="6" borderId="14" xfId="0" applyFont="1" applyFill="1" applyBorder="1" applyAlignment="1" applyProtection="1">
      <alignment horizontal="center" vertical="center"/>
    </xf>
    <xf numFmtId="0" fontId="36" fillId="2" borderId="14" xfId="0" applyFont="1" applyBorder="1" applyAlignment="1" applyProtection="1">
      <alignment horizontal="left" vertical="center"/>
      <protection locked="0"/>
    </xf>
    <xf numFmtId="0" fontId="36" fillId="2" borderId="14" xfId="0" applyFont="1" applyBorder="1" applyAlignment="1" applyProtection="1">
      <alignment horizontal="center" vertical="center"/>
      <protection locked="0"/>
    </xf>
    <xf numFmtId="0" fontId="45" fillId="5" borderId="15" xfId="0" applyFont="1" applyFill="1" applyBorder="1" applyAlignment="1" applyProtection="1">
      <alignment horizontal="center" vertical="center"/>
    </xf>
    <xf numFmtId="0" fontId="45" fillId="5" borderId="5" xfId="0" applyFont="1" applyFill="1" applyBorder="1" applyAlignment="1" applyProtection="1">
      <alignment horizontal="center" vertical="center"/>
    </xf>
    <xf numFmtId="0" fontId="41" fillId="5" borderId="15" xfId="0" applyFont="1" applyFill="1" applyBorder="1" applyAlignment="1" applyProtection="1">
      <alignment horizontal="center" vertical="center"/>
    </xf>
    <xf numFmtId="0" fontId="41" fillId="5" borderId="5" xfId="0" applyFont="1" applyFill="1" applyBorder="1" applyAlignment="1" applyProtection="1">
      <alignment horizontal="center" vertical="center"/>
    </xf>
    <xf numFmtId="3" fontId="15" fillId="7" borderId="14" xfId="0" applyNumberFormat="1" applyFont="1" applyFill="1" applyBorder="1" applyAlignment="1" applyProtection="1">
      <alignment horizontal="right" vertical="center"/>
    </xf>
    <xf numFmtId="3" fontId="15" fillId="7" borderId="14" xfId="0" applyNumberFormat="1" applyFont="1" applyFill="1" applyBorder="1" applyAlignment="1" applyProtection="1">
      <alignment horizontal="center" vertical="center"/>
    </xf>
    <xf numFmtId="3" fontId="15" fillId="7" borderId="17" xfId="0" applyNumberFormat="1" applyFont="1" applyFill="1" applyBorder="1" applyAlignment="1" applyProtection="1">
      <alignment horizontal="right" vertical="center"/>
    </xf>
    <xf numFmtId="0" fontId="41" fillId="5" borderId="16" xfId="0" applyFont="1" applyFill="1" applyBorder="1" applyAlignment="1" applyProtection="1">
      <alignment horizontal="center" vertical="center"/>
    </xf>
    <xf numFmtId="3" fontId="15" fillId="7" borderId="18" xfId="0" applyNumberFormat="1" applyFont="1" applyFill="1" applyBorder="1" applyAlignment="1" applyProtection="1">
      <alignment horizontal="right" vertical="center"/>
    </xf>
    <xf numFmtId="3" fontId="15" fillId="7" borderId="18" xfId="0" applyNumberFormat="1" applyFont="1" applyFill="1" applyBorder="1" applyAlignment="1" applyProtection="1">
      <alignment horizontal="center" vertical="center"/>
    </xf>
    <xf numFmtId="3" fontId="15" fillId="7" borderId="19" xfId="0" applyNumberFormat="1" applyFont="1" applyFill="1" applyBorder="1" applyAlignment="1" applyProtection="1">
      <alignment horizontal="right" vertical="center"/>
    </xf>
    <xf numFmtId="0" fontId="32" fillId="5" borderId="15" xfId="0" applyFont="1" applyFill="1" applyBorder="1" applyAlignment="1" applyProtection="1">
      <alignment horizontal="center" vertical="center"/>
    </xf>
    <xf numFmtId="0" fontId="32" fillId="5" borderId="5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 vertical="center"/>
    </xf>
    <xf numFmtId="0" fontId="45" fillId="2" borderId="1" xfId="0" applyFont="1" applyAlignment="1" applyProtection="1">
      <alignment horizontal="center" vertical="center"/>
    </xf>
    <xf numFmtId="0" fontId="45" fillId="2" borderId="1" xfId="0" applyFont="1" applyAlignment="1" applyProtection="1">
      <alignment horizontal="right" vertical="center"/>
    </xf>
    <xf numFmtId="0" fontId="45" fillId="5" borderId="16" xfId="0" applyFont="1" applyFill="1" applyBorder="1" applyAlignment="1" applyProtection="1">
      <alignment horizontal="center" vertical="center"/>
    </xf>
    <xf numFmtId="3" fontId="45" fillId="2" borderId="1" xfId="0" applyNumberFormat="1" applyFont="1" applyAlignment="1" applyProtection="1">
      <alignment horizontal="center" vertical="center"/>
    </xf>
    <xf numFmtId="0" fontId="42" fillId="2" borderId="8" xfId="0" applyFont="1" applyBorder="1" applyProtection="1">
      <alignment horizontal="center"/>
    </xf>
    <xf numFmtId="0" fontId="42" fillId="2" borderId="1" xfId="0" applyFont="1" applyProtection="1">
      <alignment horizontal="center"/>
    </xf>
    <xf numFmtId="0" fontId="11" fillId="7" borderId="14" xfId="0" quotePrefix="1" applyFont="1" applyFill="1" applyBorder="1" applyAlignment="1" applyProtection="1">
      <alignment horizontal="left" vertical="center" wrapText="1"/>
    </xf>
    <xf numFmtId="0" fontId="40" fillId="2" borderId="9" xfId="0" applyFont="1" applyBorder="1" applyProtection="1">
      <alignment horizontal="center"/>
    </xf>
    <xf numFmtId="0" fontId="40" fillId="2" borderId="8" xfId="0" applyFont="1" applyBorder="1" applyAlignment="1" applyProtection="1">
      <alignment horizontal="center" vertical="center"/>
    </xf>
    <xf numFmtId="0" fontId="40" fillId="2" borderId="1" xfId="0" applyFont="1" applyAlignment="1" applyProtection="1">
      <alignment horizontal="center" vertical="center"/>
    </xf>
    <xf numFmtId="0" fontId="40" fillId="5" borderId="16" xfId="0" applyFont="1" applyFill="1" applyBorder="1" applyAlignment="1" applyProtection="1">
      <alignment horizontal="center" vertical="center"/>
    </xf>
    <xf numFmtId="0" fontId="42" fillId="2" borderId="8" xfId="0" applyFont="1" applyBorder="1" applyAlignment="1" applyProtection="1">
      <alignment horizontal="center" vertical="center"/>
    </xf>
    <xf numFmtId="0" fontId="42" fillId="2" borderId="1" xfId="0" applyFont="1" applyAlignment="1" applyProtection="1">
      <alignment horizontal="center" vertical="center"/>
    </xf>
    <xf numFmtId="0" fontId="42" fillId="5" borderId="16" xfId="0" applyFont="1" applyFill="1" applyBorder="1" applyAlignment="1" applyProtection="1">
      <alignment horizontal="center" vertical="center"/>
    </xf>
    <xf numFmtId="0" fontId="42" fillId="5" borderId="5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center" vertical="center"/>
    </xf>
    <xf numFmtId="3" fontId="40" fillId="0" borderId="0" xfId="0" applyNumberFormat="1" applyFont="1" applyFill="1" applyBorder="1" applyAlignment="1" applyProtection="1">
      <alignment horizontal="center" vertical="center"/>
    </xf>
    <xf numFmtId="3" fontId="40" fillId="2" borderId="1" xfId="0" applyNumberFormat="1" applyFont="1" applyAlignment="1" applyProtection="1">
      <alignment horizontal="center" vertical="center"/>
    </xf>
    <xf numFmtId="0" fontId="40" fillId="2" borderId="9" xfId="0" applyFont="1" applyBorder="1" applyAlignment="1" applyProtection="1">
      <alignment horizontal="center" vertical="center"/>
    </xf>
    <xf numFmtId="0" fontId="15" fillId="7" borderId="13" xfId="0" applyFont="1" applyFill="1" applyBorder="1" applyAlignment="1" applyProtection="1">
      <alignment horizontal="center" vertical="center" wrapText="1"/>
    </xf>
    <xf numFmtId="0" fontId="15" fillId="7" borderId="14" xfId="0" quotePrefix="1" applyFont="1" applyFill="1" applyBorder="1" applyAlignment="1" applyProtection="1">
      <alignment horizontal="left" vertical="center" wrapText="1"/>
    </xf>
    <xf numFmtId="0" fontId="15" fillId="7" borderId="14" xfId="0" applyFont="1" applyFill="1" applyBorder="1" applyAlignment="1" applyProtection="1">
      <alignment horizontal="center" vertical="center" wrapText="1"/>
    </xf>
    <xf numFmtId="3" fontId="15" fillId="7" borderId="14" xfId="0" applyNumberFormat="1" applyFont="1" applyFill="1" applyBorder="1" applyAlignment="1" applyProtection="1">
      <alignment horizontal="right" vertical="center" wrapText="1"/>
    </xf>
    <xf numFmtId="3" fontId="15" fillId="7" borderId="17" xfId="0" applyNumberFormat="1" applyFont="1" applyFill="1" applyBorder="1" applyAlignment="1" applyProtection="1">
      <alignment horizontal="right" vertical="center" wrapText="1"/>
    </xf>
    <xf numFmtId="0" fontId="24" fillId="2" borderId="1" xfId="0" applyFont="1">
      <alignment horizontal="center"/>
    </xf>
    <xf numFmtId="0" fontId="10" fillId="2" borderId="1" xfId="0" applyFont="1">
      <alignment horizontal="center"/>
    </xf>
    <xf numFmtId="0" fontId="10" fillId="2" borderId="8" xfId="0" applyFont="1" applyBorder="1">
      <alignment horizont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3" fontId="47" fillId="0" borderId="0" xfId="0" applyNumberFormat="1" applyFont="1" applyFill="1" applyBorder="1" applyAlignment="1" applyProtection="1">
      <alignment horizontal="right" vertical="center" wrapText="1"/>
    </xf>
    <xf numFmtId="0" fontId="42" fillId="0" borderId="0" xfId="0" applyFont="1" applyFill="1" applyBorder="1" applyProtection="1">
      <alignment horizontal="center"/>
    </xf>
    <xf numFmtId="0" fontId="24" fillId="2" borderId="8" xfId="0" applyFont="1" applyBorder="1">
      <alignment horizontal="center"/>
    </xf>
    <xf numFmtId="0" fontId="37" fillId="6" borderId="14" xfId="0" quotePrefix="1" applyFont="1" applyFill="1" applyBorder="1" applyAlignment="1" applyProtection="1">
      <alignment horizontal="left"/>
    </xf>
    <xf numFmtId="0" fontId="45" fillId="6" borderId="14" xfId="0" applyFont="1" applyFill="1" applyBorder="1" applyAlignment="1" applyProtection="1">
      <alignment horizontal="center" vertical="center" wrapText="1"/>
    </xf>
    <xf numFmtId="0" fontId="45" fillId="6" borderId="13" xfId="0" applyFont="1" applyFill="1" applyBorder="1" applyAlignment="1" applyProtection="1">
      <alignment horizontal="center" vertical="center" wrapText="1"/>
    </xf>
    <xf numFmtId="0" fontId="45" fillId="6" borderId="14" xfId="0" applyFont="1" applyFill="1" applyBorder="1" applyAlignment="1" applyProtection="1">
      <alignment horizontal="left" vertical="center" wrapText="1"/>
    </xf>
    <xf numFmtId="3" fontId="45" fillId="0" borderId="14" xfId="0" applyNumberFormat="1" applyFont="1" applyFill="1" applyBorder="1" applyAlignment="1" applyProtection="1">
      <alignment horizontal="right" vertical="center"/>
      <protection locked="0"/>
    </xf>
    <xf numFmtId="3" fontId="45" fillId="6" borderId="14" xfId="0" applyNumberFormat="1" applyFont="1" applyFill="1" applyBorder="1" applyAlignment="1" applyProtection="1">
      <alignment horizontal="right" vertical="center"/>
    </xf>
    <xf numFmtId="3" fontId="45" fillId="6" borderId="17" xfId="0" applyNumberFormat="1" applyFont="1" applyFill="1" applyBorder="1" applyAlignment="1" applyProtection="1">
      <alignment horizontal="right" vertical="center"/>
    </xf>
    <xf numFmtId="0" fontId="41" fillId="6" borderId="13" xfId="0" applyFont="1" applyFill="1" applyBorder="1" applyAlignment="1" applyProtection="1">
      <alignment horizontal="center" vertical="center" wrapText="1"/>
    </xf>
    <xf numFmtId="0" fontId="41" fillId="6" borderId="14" xfId="0" applyFont="1" applyFill="1" applyBorder="1" applyAlignment="1" applyProtection="1">
      <alignment horizontal="left" vertical="center" wrapText="1"/>
    </xf>
    <xf numFmtId="3" fontId="41" fillId="6" borderId="14" xfId="0" applyNumberFormat="1" applyFont="1" applyFill="1" applyBorder="1" applyAlignment="1" applyProtection="1">
      <alignment horizontal="right" vertical="center" wrapText="1"/>
    </xf>
    <xf numFmtId="3" fontId="41" fillId="6" borderId="17" xfId="0" applyNumberFormat="1" applyFont="1" applyFill="1" applyBorder="1" applyAlignment="1" applyProtection="1">
      <alignment horizontal="right" vertical="center" wrapText="1"/>
    </xf>
    <xf numFmtId="3" fontId="36" fillId="0" borderId="14" xfId="0" applyNumberFormat="1" applyFont="1" applyFill="1" applyBorder="1" applyAlignment="1" applyProtection="1">
      <alignment horizontal="right" vertical="center"/>
      <protection locked="0"/>
    </xf>
    <xf numFmtId="3" fontId="37" fillId="6" borderId="14" xfId="0" applyNumberFormat="1" applyFont="1" applyFill="1" applyBorder="1" applyAlignment="1" applyProtection="1">
      <alignment horizontal="right" vertical="center" wrapText="1"/>
    </xf>
    <xf numFmtId="3" fontId="37" fillId="6" borderId="17" xfId="0" applyNumberFormat="1" applyFont="1" applyFill="1" applyBorder="1" applyAlignment="1" applyProtection="1">
      <alignment horizontal="right" vertical="center" wrapText="1"/>
    </xf>
    <xf numFmtId="0" fontId="36" fillId="6" borderId="14" xfId="0" applyFont="1" applyFill="1" applyBorder="1" applyAlignment="1" applyProtection="1">
      <alignment vertical="center" wrapText="1"/>
    </xf>
    <xf numFmtId="3" fontId="36" fillId="6" borderId="14" xfId="0" applyNumberFormat="1" applyFont="1" applyFill="1" applyBorder="1" applyAlignment="1" applyProtection="1">
      <alignment horizontal="right" vertical="center" wrapText="1"/>
    </xf>
    <xf numFmtId="3" fontId="36" fillId="6" borderId="17" xfId="0" applyNumberFormat="1" applyFont="1" applyFill="1" applyBorder="1" applyAlignment="1" applyProtection="1">
      <alignment horizontal="right" vertical="center" wrapText="1"/>
    </xf>
    <xf numFmtId="0" fontId="37" fillId="6" borderId="18" xfId="0" applyFont="1" applyFill="1" applyBorder="1" applyAlignment="1" applyProtection="1">
      <alignment horizontal="left" vertical="center" wrapText="1"/>
    </xf>
    <xf numFmtId="0" fontId="37" fillId="6" borderId="18" xfId="0" applyFont="1" applyFill="1" applyBorder="1" applyAlignment="1" applyProtection="1">
      <alignment horizontal="center" vertical="center" wrapText="1"/>
    </xf>
    <xf numFmtId="3" fontId="37" fillId="6" borderId="18" xfId="0" applyNumberFormat="1" applyFont="1" applyFill="1" applyBorder="1" applyAlignment="1" applyProtection="1">
      <alignment horizontal="right" vertical="center" wrapText="1"/>
    </xf>
    <xf numFmtId="3" fontId="37" fillId="6" borderId="19" xfId="0" applyNumberFormat="1" applyFont="1" applyFill="1" applyBorder="1" applyAlignment="1" applyProtection="1">
      <alignment horizontal="right" vertical="center" wrapText="1"/>
    </xf>
    <xf numFmtId="0" fontId="37" fillId="6" borderId="20" xfId="0" applyFont="1" applyFill="1" applyBorder="1" applyAlignment="1" applyProtection="1">
      <alignment horizontal="center" vertical="center" wrapText="1"/>
    </xf>
    <xf numFmtId="0" fontId="37" fillId="6" borderId="13" xfId="0" applyFont="1" applyFill="1" applyBorder="1" applyAlignment="1" applyProtection="1">
      <alignment horizontal="center" vertical="center"/>
    </xf>
    <xf numFmtId="0" fontId="28" fillId="2" borderId="1" xfId="0" applyFont="1" applyAlignment="1" applyProtection="1">
      <alignment horizontal="center" vertical="center"/>
    </xf>
    <xf numFmtId="0" fontId="44" fillId="2" borderId="8" xfId="0" applyFont="1" applyBorder="1" applyAlignment="1" applyProtection="1">
      <alignment horizontal="center" vertical="center"/>
    </xf>
    <xf numFmtId="0" fontId="44" fillId="2" borderId="1" xfId="0" applyFont="1" applyAlignment="1" applyProtection="1">
      <alignment horizontal="center" vertical="center"/>
    </xf>
    <xf numFmtId="0" fontId="33" fillId="2" borderId="1" xfId="0" applyFont="1" applyAlignment="1" applyProtection="1">
      <alignment horizontal="center" vertical="center"/>
    </xf>
    <xf numFmtId="0" fontId="28" fillId="0" borderId="1" xfId="0" applyFont="1" applyFill="1" applyAlignment="1" applyProtection="1">
      <alignment horizontal="center" vertical="center"/>
    </xf>
    <xf numFmtId="0" fontId="44" fillId="0" borderId="8" xfId="0" applyFont="1" applyFill="1" applyBorder="1" applyAlignment="1" applyProtection="1">
      <alignment horizontal="center" vertical="center"/>
    </xf>
    <xf numFmtId="0" fontId="44" fillId="0" borderId="1" xfId="0" applyFont="1" applyFill="1" applyAlignment="1" applyProtection="1">
      <alignment horizontal="center" vertical="center"/>
    </xf>
    <xf numFmtId="0" fontId="33" fillId="0" borderId="1" xfId="0" applyFont="1" applyFill="1" applyAlignment="1" applyProtection="1">
      <alignment horizontal="center" vertical="center"/>
    </xf>
    <xf numFmtId="0" fontId="10" fillId="2" borderId="1" xfId="0" applyFont="1" applyAlignment="1" applyProtection="1">
      <alignment horizontal="left" vertical="center"/>
    </xf>
    <xf numFmtId="0" fontId="36" fillId="2" borderId="8" xfId="0" applyFont="1" applyBorder="1" applyAlignment="1" applyProtection="1">
      <alignment horizontal="center" vertical="center"/>
    </xf>
    <xf numFmtId="0" fontId="36" fillId="2" borderId="1" xfId="0" applyFont="1" applyAlignment="1" applyProtection="1">
      <alignment horizontal="center" vertical="center"/>
    </xf>
    <xf numFmtId="0" fontId="10" fillId="2" borderId="1" xfId="0" applyFont="1" applyAlignment="1" applyProtection="1">
      <alignment horizontal="center" vertical="center"/>
    </xf>
    <xf numFmtId="0" fontId="36" fillId="2" borderId="1" xfId="0" applyFont="1" applyAlignment="1" applyProtection="1">
      <alignment horizontal="left" vertical="center"/>
    </xf>
    <xf numFmtId="3" fontId="11" fillId="7" borderId="14" xfId="0" applyNumberFormat="1" applyFont="1" applyFill="1" applyBorder="1" applyAlignment="1" applyProtection="1">
      <alignment horizontal="right" vertical="center"/>
    </xf>
    <xf numFmtId="3" fontId="11" fillId="7" borderId="17" xfId="0" applyNumberFormat="1" applyFont="1" applyFill="1" applyBorder="1" applyAlignment="1" applyProtection="1">
      <alignment horizontal="right" vertical="center"/>
    </xf>
    <xf numFmtId="0" fontId="37" fillId="2" borderId="8" xfId="0" applyFont="1" applyBorder="1" applyAlignment="1" applyProtection="1">
      <alignment horizontal="center" vertical="center"/>
    </xf>
    <xf numFmtId="0" fontId="37" fillId="2" borderId="1" xfId="0" applyFont="1" applyAlignment="1" applyProtection="1">
      <alignment horizontal="center" vertical="center"/>
    </xf>
    <xf numFmtId="0" fontId="37" fillId="2" borderId="1" xfId="0" applyFont="1" applyAlignment="1" applyProtection="1">
      <alignment horizontal="left" vertical="center"/>
    </xf>
    <xf numFmtId="3" fontId="11" fillId="7" borderId="18" xfId="0" applyNumberFormat="1" applyFont="1" applyFill="1" applyBorder="1" applyAlignment="1" applyProtection="1">
      <alignment horizontal="right" vertical="center"/>
    </xf>
    <xf numFmtId="3" fontId="11" fillId="7" borderId="19" xfId="0" applyNumberFormat="1" applyFont="1" applyFill="1" applyBorder="1" applyAlignment="1" applyProtection="1">
      <alignment horizontal="right" vertical="center"/>
    </xf>
    <xf numFmtId="0" fontId="36" fillId="2" borderId="9" xfId="0" applyFont="1" applyBorder="1" applyAlignment="1" applyProtection="1">
      <alignment horizontal="left" vertical="center"/>
    </xf>
    <xf numFmtId="0" fontId="36" fillId="2" borderId="9" xfId="0" applyFont="1" applyBorder="1" applyAlignment="1" applyProtection="1">
      <alignment horizontal="center" vertical="center"/>
    </xf>
    <xf numFmtId="0" fontId="36" fillId="2" borderId="1" xfId="0" applyNumberFormat="1" applyFont="1" applyAlignment="1" applyProtection="1">
      <alignment horizontal="right" vertical="center"/>
    </xf>
    <xf numFmtId="0" fontId="13" fillId="2" borderId="7" xfId="0" applyFont="1" applyBorder="1" applyAlignment="1" applyProtection="1">
      <alignment horizontal="center" vertical="center"/>
    </xf>
    <xf numFmtId="0" fontId="13" fillId="2" borderId="7" xfId="0" applyFont="1" applyBorder="1" applyAlignment="1" applyProtection="1">
      <alignment vertical="center" wrapText="1"/>
    </xf>
    <xf numFmtId="0" fontId="13" fillId="5" borderId="5" xfId="0" applyFont="1" applyFill="1" applyBorder="1" applyAlignment="1" applyProtection="1">
      <alignment horizontal="center" vertical="center"/>
    </xf>
    <xf numFmtId="0" fontId="17" fillId="2" borderId="11" xfId="0" applyFont="1" applyBorder="1" applyAlignment="1" applyProtection="1">
      <alignment horizontal="center" vertical="center"/>
    </xf>
    <xf numFmtId="0" fontId="17" fillId="5" borderId="5" xfId="0" applyFont="1" applyFill="1" applyBorder="1" applyAlignment="1" applyProtection="1">
      <alignment horizontal="center" vertical="center"/>
    </xf>
    <xf numFmtId="0" fontId="10" fillId="5" borderId="5" xfId="0" applyFont="1" applyFill="1" applyBorder="1" applyAlignment="1" applyProtection="1">
      <alignment vertical="center" wrapText="1"/>
    </xf>
    <xf numFmtId="0" fontId="13" fillId="5" borderId="5" xfId="0" applyFont="1" applyFill="1" applyBorder="1" applyAlignment="1" applyProtection="1">
      <alignment vertical="center" wrapText="1"/>
    </xf>
    <xf numFmtId="0" fontId="10" fillId="5" borderId="5" xfId="0" applyFont="1" applyFill="1" applyBorder="1" applyAlignment="1" applyProtection="1">
      <alignment horizontal="center" vertical="center"/>
    </xf>
    <xf numFmtId="0" fontId="12" fillId="2" borderId="11" xfId="0" applyFont="1" applyBorder="1" applyAlignment="1" applyProtection="1">
      <alignment horizontal="center" vertical="center"/>
    </xf>
    <xf numFmtId="0" fontId="12" fillId="5" borderId="5" xfId="0" applyFont="1" applyFill="1" applyBorder="1" applyAlignment="1" applyProtection="1">
      <alignment horizontal="center" vertical="center"/>
    </xf>
    <xf numFmtId="0" fontId="20" fillId="5" borderId="5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19" fillId="5" borderId="5" xfId="0" applyFont="1" applyFill="1" applyBorder="1" applyAlignment="1" applyProtection="1">
      <alignment horizontal="center" vertical="center"/>
    </xf>
    <xf numFmtId="0" fontId="17" fillId="2" borderId="12" xfId="0" applyFont="1" applyBorder="1" applyAlignment="1" applyProtection="1">
      <alignment horizontal="center" vertical="center"/>
    </xf>
    <xf numFmtId="0" fontId="13" fillId="2" borderId="0" xfId="0" applyFont="1" applyBorder="1" applyAlignment="1" applyProtection="1">
      <alignment vertical="center" wrapText="1"/>
    </xf>
    <xf numFmtId="0" fontId="13" fillId="2" borderId="0" xfId="0" applyFont="1" applyBorder="1" applyAlignment="1" applyProtection="1">
      <alignment horizontal="center" vertical="center"/>
    </xf>
    <xf numFmtId="0" fontId="13" fillId="2" borderId="1" xfId="0" applyFont="1" applyAlignment="1" applyProtection="1">
      <alignment horizontal="center" vertical="center"/>
    </xf>
    <xf numFmtId="0" fontId="13" fillId="2" borderId="1" xfId="0" applyFont="1" applyAlignment="1" applyProtection="1">
      <alignment vertical="center" wrapText="1"/>
    </xf>
    <xf numFmtId="0" fontId="13" fillId="2" borderId="0" xfId="0" applyFont="1" applyBorder="1" applyAlignment="1" applyProtection="1">
      <alignment vertical="center"/>
    </xf>
    <xf numFmtId="0" fontId="12" fillId="2" borderId="0" xfId="0" applyFont="1" applyBorder="1" applyAlignment="1" applyProtection="1">
      <alignment vertical="center"/>
    </xf>
    <xf numFmtId="0" fontId="17" fillId="2" borderId="0" xfId="0" applyFont="1" applyBorder="1" applyAlignment="1" applyProtection="1">
      <alignment horizontal="center" vertical="center"/>
    </xf>
    <xf numFmtId="0" fontId="12" fillId="2" borderId="0" xfId="0" applyFont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9" fillId="7" borderId="13" xfId="0" applyFont="1" applyFill="1" applyBorder="1" applyAlignment="1" applyProtection="1">
      <alignment vertical="center"/>
    </xf>
    <xf numFmtId="0" fontId="11" fillId="7" borderId="14" xfId="0" applyFont="1" applyFill="1" applyBorder="1" applyAlignment="1" applyProtection="1">
      <alignment vertical="center" wrapText="1"/>
    </xf>
    <xf numFmtId="0" fontId="11" fillId="7" borderId="13" xfId="0" applyFont="1" applyFill="1" applyBorder="1" applyAlignment="1" applyProtection="1">
      <alignment vertical="center"/>
    </xf>
    <xf numFmtId="0" fontId="7" fillId="7" borderId="14" xfId="0" applyFont="1" applyFill="1" applyBorder="1" applyAlignment="1" applyProtection="1">
      <alignment horizontal="center" vertical="center" wrapText="1"/>
    </xf>
    <xf numFmtId="0" fontId="28" fillId="7" borderId="14" xfId="0" applyFont="1" applyFill="1" applyBorder="1" applyAlignment="1" applyProtection="1">
      <alignment vertical="center" wrapText="1"/>
    </xf>
    <xf numFmtId="0" fontId="30" fillId="7" borderId="13" xfId="0" applyFont="1" applyFill="1" applyBorder="1" applyAlignment="1" applyProtection="1">
      <alignment vertical="center"/>
    </xf>
    <xf numFmtId="0" fontId="30" fillId="7" borderId="20" xfId="0" applyFont="1" applyFill="1" applyBorder="1" applyAlignment="1" applyProtection="1">
      <alignment vertical="center"/>
    </xf>
    <xf numFmtId="0" fontId="11" fillId="7" borderId="18" xfId="0" applyFont="1" applyFill="1" applyBorder="1" applyAlignment="1" applyProtection="1">
      <alignment horizontal="left" vertical="center" wrapText="1"/>
    </xf>
    <xf numFmtId="3" fontId="30" fillId="7" borderId="14" xfId="0" applyNumberFormat="1" applyFont="1" applyFill="1" applyBorder="1" applyAlignment="1" applyProtection="1">
      <alignment horizontal="right" vertical="center"/>
    </xf>
    <xf numFmtId="3" fontId="30" fillId="7" borderId="17" xfId="0" applyNumberFormat="1" applyFont="1" applyFill="1" applyBorder="1" applyAlignment="1" applyProtection="1">
      <alignment horizontal="right" vertical="center"/>
    </xf>
    <xf numFmtId="0" fontId="36" fillId="2" borderId="0" xfId="0" applyFont="1" applyBorder="1" applyAlignment="1" applyProtection="1">
      <alignment vertical="center"/>
    </xf>
    <xf numFmtId="0" fontId="36" fillId="2" borderId="0" xfId="0" applyFont="1" applyBorder="1" applyAlignment="1" applyProtection="1">
      <alignment vertical="center" wrapText="1"/>
    </xf>
    <xf numFmtId="0" fontId="36" fillId="2" borderId="0" xfId="0" applyFont="1" applyBorder="1" applyAlignment="1" applyProtection="1">
      <alignment horizontal="right" vertical="center"/>
    </xf>
    <xf numFmtId="0" fontId="36" fillId="2" borderId="0" xfId="0" applyFont="1" applyBorder="1" applyAlignment="1" applyProtection="1">
      <alignment horizontal="center" vertical="center"/>
    </xf>
    <xf numFmtId="0" fontId="36" fillId="5" borderId="5" xfId="0" applyFont="1" applyFill="1" applyBorder="1" applyAlignment="1" applyProtection="1">
      <alignment horizontal="center" vertical="center"/>
    </xf>
    <xf numFmtId="0" fontId="36" fillId="2" borderId="1" xfId="0" applyFont="1" applyAlignment="1" applyProtection="1">
      <alignment vertical="center"/>
    </xf>
    <xf numFmtId="0" fontId="36" fillId="2" borderId="1" xfId="0" applyFont="1" applyAlignment="1" applyProtection="1">
      <alignment vertical="center" wrapText="1"/>
    </xf>
    <xf numFmtId="0" fontId="36" fillId="2" borderId="21" xfId="0" applyFont="1" applyBorder="1" applyAlignment="1" applyProtection="1">
      <alignment horizontal="center" vertical="center"/>
    </xf>
    <xf numFmtId="0" fontId="36" fillId="2" borderId="7" xfId="0" applyFont="1" applyBorder="1" applyAlignment="1" applyProtection="1">
      <alignment horizontal="center" vertical="center"/>
    </xf>
    <xf numFmtId="0" fontId="36" fillId="2" borderId="8" xfId="0" applyFont="1" applyBorder="1" applyAlignment="1">
      <alignment horizontal="center" vertical="center"/>
    </xf>
    <xf numFmtId="0" fontId="36" fillId="2" borderId="1" xfId="0" applyFont="1" applyAlignment="1">
      <alignment horizontal="center" vertical="center"/>
    </xf>
    <xf numFmtId="0" fontId="10" fillId="6" borderId="13" xfId="0" applyFont="1" applyFill="1" applyBorder="1" applyAlignment="1" applyProtection="1">
      <alignment vertical="center"/>
    </xf>
    <xf numFmtId="0" fontId="30" fillId="7" borderId="14" xfId="0" applyFont="1" applyFill="1" applyBorder="1" applyAlignment="1" applyProtection="1">
      <alignment vertical="center" wrapText="1"/>
    </xf>
    <xf numFmtId="0" fontId="33" fillId="7" borderId="14" xfId="0" applyFont="1" applyFill="1" applyBorder="1" applyAlignment="1" applyProtection="1">
      <alignment vertical="center" wrapText="1"/>
    </xf>
    <xf numFmtId="0" fontId="37" fillId="2" borderId="11" xfId="0" applyFont="1" applyBorder="1" applyAlignment="1" applyProtection="1">
      <alignment vertical="center"/>
    </xf>
    <xf numFmtId="0" fontId="37" fillId="5" borderId="5" xfId="0" applyFont="1" applyFill="1" applyBorder="1" applyAlignment="1" applyProtection="1">
      <alignment vertical="center"/>
    </xf>
    <xf numFmtId="0" fontId="36" fillId="2" borderId="11" xfId="0" applyFont="1" applyBorder="1" applyAlignment="1" applyProtection="1">
      <alignment vertical="center"/>
    </xf>
    <xf numFmtId="0" fontId="36" fillId="5" borderId="5" xfId="0" applyFont="1" applyFill="1" applyBorder="1" applyAlignment="1" applyProtection="1">
      <alignment vertical="center"/>
    </xf>
    <xf numFmtId="3" fontId="36" fillId="5" borderId="5" xfId="0" applyNumberFormat="1" applyFont="1" applyFill="1" applyBorder="1" applyAlignment="1" applyProtection="1">
      <alignment vertical="center"/>
    </xf>
    <xf numFmtId="0" fontId="24" fillId="6" borderId="13" xfId="0" applyFont="1" applyFill="1" applyBorder="1" applyAlignment="1" applyProtection="1">
      <alignment vertical="center"/>
    </xf>
    <xf numFmtId="0" fontId="37" fillId="6" borderId="17" xfId="0" applyFont="1" applyFill="1" applyBorder="1" applyAlignment="1" applyProtection="1">
      <alignment horizontal="center" vertical="center"/>
    </xf>
    <xf numFmtId="0" fontId="10" fillId="2" borderId="8" xfId="8" applyFont="1" applyBorder="1">
      <alignment horizontal="center"/>
    </xf>
    <xf numFmtId="0" fontId="10" fillId="2" borderId="1" xfId="8" applyFont="1">
      <alignment horizontal="center"/>
    </xf>
    <xf numFmtId="0" fontId="24" fillId="2" borderId="8" xfId="8" applyFont="1" applyBorder="1">
      <alignment horizontal="center"/>
    </xf>
    <xf numFmtId="0" fontId="24" fillId="2" borderId="1" xfId="8" applyFont="1">
      <alignment horizontal="center"/>
    </xf>
    <xf numFmtId="0" fontId="10" fillId="2" borderId="21" xfId="8" applyFont="1" applyBorder="1">
      <alignment horizontal="center"/>
    </xf>
    <xf numFmtId="0" fontId="10" fillId="2" borderId="7" xfId="8" applyFont="1" applyBorder="1">
      <alignment horizontal="center"/>
    </xf>
    <xf numFmtId="0" fontId="10" fillId="0" borderId="0" xfId="8" applyFont="1" applyFill="1" applyBorder="1">
      <alignment horizontal="center"/>
    </xf>
    <xf numFmtId="0" fontId="24" fillId="0" borderId="0" xfId="8" applyFont="1" applyFill="1" applyBorder="1">
      <alignment horizontal="center"/>
    </xf>
    <xf numFmtId="0" fontId="10" fillId="2" borderId="1" xfId="8" applyFont="1" applyBorder="1">
      <alignment horizontal="center"/>
    </xf>
    <xf numFmtId="0" fontId="10" fillId="2" borderId="9" xfId="8" applyFont="1" applyBorder="1">
      <alignment horizontal="center"/>
    </xf>
    <xf numFmtId="3" fontId="10" fillId="2" borderId="1" xfId="8" applyNumberFormat="1" applyFont="1" applyBorder="1">
      <alignment horizontal="center"/>
    </xf>
    <xf numFmtId="0" fontId="10" fillId="2" borderId="22" xfId="8" applyFont="1" applyBorder="1">
      <alignment horizontal="center"/>
    </xf>
    <xf numFmtId="0" fontId="41" fillId="6" borderId="14" xfId="8" applyNumberFormat="1" applyFont="1" applyFill="1" applyBorder="1" applyAlignment="1">
      <alignment horizontal="center" vertical="center"/>
    </xf>
    <xf numFmtId="0" fontId="41" fillId="6" borderId="13" xfId="8" applyFont="1" applyFill="1" applyBorder="1" applyAlignment="1">
      <alignment horizontal="center" vertical="center"/>
    </xf>
    <xf numFmtId="0" fontId="41" fillId="6" borderId="14" xfId="8" applyFont="1" applyFill="1" applyBorder="1" applyAlignment="1">
      <alignment horizontal="center" vertical="center"/>
    </xf>
    <xf numFmtId="0" fontId="45" fillId="6" borderId="13" xfId="8" applyFont="1" applyFill="1" applyBorder="1" applyAlignment="1">
      <alignment horizontal="center" vertical="center"/>
    </xf>
    <xf numFmtId="0" fontId="41" fillId="6" borderId="14" xfId="8" applyFont="1" applyFill="1" applyBorder="1" applyAlignment="1">
      <alignment vertical="center" wrapText="1"/>
    </xf>
    <xf numFmtId="3" fontId="41" fillId="6" borderId="14" xfId="8" applyNumberFormat="1" applyFont="1" applyFill="1" applyBorder="1" applyAlignment="1">
      <alignment horizontal="center" vertical="center"/>
    </xf>
    <xf numFmtId="0" fontId="41" fillId="6" borderId="14" xfId="8" applyFont="1" applyFill="1" applyBorder="1" applyAlignment="1">
      <alignment horizontal="justify" vertical="center" wrapText="1"/>
    </xf>
    <xf numFmtId="166" fontId="41" fillId="6" borderId="14" xfId="8" applyNumberFormat="1" applyFont="1" applyFill="1" applyBorder="1" applyAlignment="1">
      <alignment horizontal="center" vertical="center"/>
    </xf>
    <xf numFmtId="0" fontId="41" fillId="6" borderId="14" xfId="8" applyFont="1" applyFill="1" applyBorder="1" applyAlignment="1">
      <alignment horizontal="left" vertical="center" wrapText="1"/>
    </xf>
    <xf numFmtId="0" fontId="45" fillId="6" borderId="20" xfId="8" applyFont="1" applyFill="1" applyBorder="1" applyAlignment="1">
      <alignment horizontal="center" vertical="center"/>
    </xf>
    <xf numFmtId="0" fontId="41" fillId="6" borderId="18" xfId="8" applyFont="1" applyFill="1" applyBorder="1" applyAlignment="1">
      <alignment horizontal="left" vertical="center" wrapText="1"/>
    </xf>
    <xf numFmtId="0" fontId="41" fillId="6" borderId="18" xfId="8" applyNumberFormat="1" applyFont="1" applyFill="1" applyBorder="1" applyAlignment="1">
      <alignment horizontal="center" vertical="center"/>
    </xf>
    <xf numFmtId="0" fontId="41" fillId="6" borderId="14" xfId="8" applyNumberFormat="1" applyFont="1" applyFill="1" applyBorder="1" applyAlignment="1">
      <alignment horizontal="center" vertical="center" wrapText="1"/>
    </xf>
    <xf numFmtId="0" fontId="41" fillId="6" borderId="17" xfId="8" applyNumberFormat="1" applyFont="1" applyFill="1" applyBorder="1" applyAlignment="1">
      <alignment horizontal="center" vertical="center" wrapText="1"/>
    </xf>
    <xf numFmtId="3" fontId="41" fillId="6" borderId="14" xfId="8" applyNumberFormat="1" applyFont="1" applyFill="1" applyBorder="1" applyAlignment="1" applyProtection="1">
      <alignment vertical="center"/>
    </xf>
    <xf numFmtId="10" fontId="41" fillId="6" borderId="14" xfId="8" applyNumberFormat="1" applyFont="1" applyFill="1" applyBorder="1" applyAlignment="1" applyProtection="1">
      <alignment horizontal="center" vertical="center"/>
    </xf>
    <xf numFmtId="10" fontId="41" fillId="6" borderId="17" xfId="8" applyNumberFormat="1" applyFont="1" applyFill="1" applyBorder="1" applyAlignment="1" applyProtection="1">
      <alignment horizontal="center" vertical="center"/>
    </xf>
    <xf numFmtId="10" fontId="41" fillId="6" borderId="14" xfId="10" applyNumberFormat="1" applyFont="1" applyFill="1" applyBorder="1" applyAlignment="1" applyProtection="1">
      <alignment horizontal="center" vertical="center"/>
    </xf>
    <xf numFmtId="168" fontId="41" fillId="6" borderId="14" xfId="8" applyNumberFormat="1" applyFont="1" applyFill="1" applyBorder="1" applyAlignment="1" applyProtection="1">
      <alignment horizontal="center" vertical="center"/>
    </xf>
    <xf numFmtId="3" fontId="45" fillId="6" borderId="18" xfId="8" applyNumberFormat="1" applyFont="1" applyFill="1" applyBorder="1" applyAlignment="1" applyProtection="1">
      <alignment vertical="center"/>
    </xf>
    <xf numFmtId="0" fontId="37" fillId="6" borderId="14" xfId="0" applyFont="1" applyFill="1" applyBorder="1" applyAlignment="1" applyProtection="1">
      <alignment horizontal="left" vertical="center"/>
    </xf>
    <xf numFmtId="0" fontId="36" fillId="6" borderId="14" xfId="0" applyFont="1" applyFill="1" applyBorder="1" applyAlignment="1" applyProtection="1">
      <alignment horizontal="left" vertical="center"/>
    </xf>
    <xf numFmtId="3" fontId="36" fillId="0" borderId="17" xfId="0" applyNumberFormat="1" applyFont="1" applyFill="1" applyBorder="1" applyAlignment="1" applyProtection="1">
      <alignment horizontal="right" vertical="center"/>
      <protection locked="0"/>
    </xf>
    <xf numFmtId="3" fontId="37" fillId="6" borderId="14" xfId="0" applyNumberFormat="1" applyFont="1" applyFill="1" applyBorder="1" applyAlignment="1" applyProtection="1">
      <alignment horizontal="right" vertical="center"/>
    </xf>
    <xf numFmtId="3" fontId="37" fillId="6" borderId="17" xfId="0" applyNumberFormat="1" applyFont="1" applyFill="1" applyBorder="1" applyAlignment="1" applyProtection="1">
      <alignment horizontal="right" vertical="center"/>
    </xf>
    <xf numFmtId="3" fontId="37" fillId="0" borderId="14" xfId="0" applyNumberFormat="1" applyFont="1" applyFill="1" applyBorder="1" applyAlignment="1" applyProtection="1">
      <alignment horizontal="right" vertical="center"/>
    </xf>
    <xf numFmtId="3" fontId="37" fillId="0" borderId="17" xfId="0" applyNumberFormat="1" applyFont="1" applyFill="1" applyBorder="1" applyAlignment="1" applyProtection="1">
      <alignment horizontal="right" vertical="center"/>
    </xf>
    <xf numFmtId="3" fontId="37" fillId="0" borderId="14" xfId="0" applyNumberFormat="1" applyFont="1" applyFill="1" applyBorder="1" applyAlignment="1" applyProtection="1">
      <alignment horizontal="right" vertical="center"/>
      <protection locked="0"/>
    </xf>
    <xf numFmtId="3" fontId="37" fillId="0" borderId="17" xfId="0" applyNumberFormat="1" applyFont="1" applyFill="1" applyBorder="1" applyAlignment="1" applyProtection="1">
      <alignment horizontal="right" vertical="center"/>
      <protection locked="0"/>
    </xf>
    <xf numFmtId="0" fontId="25" fillId="2" borderId="1" xfId="0" applyFont="1" applyAlignment="1" applyProtection="1">
      <alignment horizontal="left" vertical="center"/>
    </xf>
    <xf numFmtId="0" fontId="25" fillId="7" borderId="13" xfId="0" applyFont="1" applyFill="1" applyBorder="1" applyAlignment="1" applyProtection="1">
      <alignment horizontal="center" vertical="center"/>
    </xf>
    <xf numFmtId="0" fontId="15" fillId="7" borderId="14" xfId="0" applyFont="1" applyFill="1" applyBorder="1" applyAlignment="1" applyProtection="1">
      <alignment horizontal="left" vertical="center"/>
    </xf>
    <xf numFmtId="0" fontId="41" fillId="2" borderId="8" xfId="0" applyFont="1" applyBorder="1" applyAlignment="1" applyProtection="1">
      <alignment horizontal="center" vertical="center"/>
    </xf>
    <xf numFmtId="0" fontId="41" fillId="2" borderId="1" xfId="0" applyFont="1" applyAlignment="1" applyProtection="1">
      <alignment horizontal="center" vertical="center"/>
    </xf>
    <xf numFmtId="0" fontId="25" fillId="2" borderId="1" xfId="0" applyFont="1" applyAlignment="1" applyProtection="1">
      <alignment horizontal="center" vertical="center"/>
    </xf>
    <xf numFmtId="0" fontId="27" fillId="2" borderId="1" xfId="0" applyFont="1" applyAlignment="1" applyProtection="1">
      <alignment horizontal="left" vertical="center"/>
    </xf>
    <xf numFmtId="0" fontId="45" fillId="2" borderId="8" xfId="0" applyFont="1" applyBorder="1" applyAlignment="1" applyProtection="1">
      <alignment horizontal="center" vertical="center"/>
    </xf>
    <xf numFmtId="0" fontId="27" fillId="2" borderId="1" xfId="0" applyFont="1" applyAlignment="1" applyProtection="1">
      <alignment horizontal="center" vertical="center"/>
    </xf>
    <xf numFmtId="0" fontId="39" fillId="2" borderId="1" xfId="0" applyFont="1" applyAlignment="1" applyProtection="1">
      <alignment horizontal="left" vertical="center"/>
    </xf>
    <xf numFmtId="0" fontId="39" fillId="7" borderId="20" xfId="0" applyFont="1" applyFill="1" applyBorder="1" applyAlignment="1" applyProtection="1">
      <alignment horizontal="center" vertical="center"/>
    </xf>
    <xf numFmtId="0" fontId="15" fillId="7" borderId="18" xfId="0" applyFont="1" applyFill="1" applyBorder="1" applyAlignment="1" applyProtection="1">
      <alignment horizontal="left" vertical="center"/>
    </xf>
    <xf numFmtId="0" fontId="39" fillId="2" borderId="1" xfId="0" applyFont="1" applyAlignment="1" applyProtection="1">
      <alignment horizontal="center" vertical="center"/>
    </xf>
    <xf numFmtId="0" fontId="42" fillId="2" borderId="0" xfId="0" applyFont="1" applyBorder="1" applyAlignment="1" applyProtection="1">
      <alignment vertical="center"/>
    </xf>
    <xf numFmtId="0" fontId="15" fillId="7" borderId="13" xfId="0" applyFont="1" applyFill="1" applyBorder="1" applyAlignment="1" applyProtection="1">
      <alignment vertical="center"/>
    </xf>
    <xf numFmtId="0" fontId="45" fillId="2" borderId="8" xfId="0" applyFont="1" applyBorder="1" applyAlignment="1">
      <alignment horizontal="center" vertical="center"/>
    </xf>
    <xf numFmtId="0" fontId="45" fillId="2" borderId="1" xfId="0" applyFont="1" applyAlignment="1">
      <alignment horizontal="center" vertical="center"/>
    </xf>
    <xf numFmtId="0" fontId="42" fillId="5" borderId="5" xfId="0" applyFont="1" applyFill="1" applyBorder="1" applyAlignment="1" applyProtection="1">
      <alignment vertical="center"/>
    </xf>
    <xf numFmtId="0" fontId="40" fillId="2" borderId="0" xfId="0" applyFont="1" applyBorder="1" applyAlignment="1" applyProtection="1">
      <alignment vertical="center"/>
    </xf>
    <xf numFmtId="0" fontId="50" fillId="7" borderId="13" xfId="0" applyFont="1" applyFill="1" applyBorder="1" applyAlignment="1" applyProtection="1">
      <alignment vertical="center"/>
    </xf>
    <xf numFmtId="0" fontId="15" fillId="7" borderId="14" xfId="0" applyFont="1" applyFill="1" applyBorder="1" applyAlignment="1" applyProtection="1">
      <alignment vertical="center" wrapText="1"/>
    </xf>
    <xf numFmtId="0" fontId="15" fillId="7" borderId="17" xfId="0" applyFont="1" applyFill="1" applyBorder="1" applyAlignment="1" applyProtection="1">
      <alignment horizontal="center" vertical="center"/>
    </xf>
    <xf numFmtId="0" fontId="40" fillId="5" borderId="5" xfId="0" applyFont="1" applyFill="1" applyBorder="1" applyAlignment="1" applyProtection="1">
      <alignment vertical="center"/>
    </xf>
    <xf numFmtId="0" fontId="37" fillId="6" borderId="13" xfId="0" applyFont="1" applyFill="1" applyBorder="1" applyAlignment="1" applyProtection="1">
      <alignment vertical="center"/>
    </xf>
    <xf numFmtId="0" fontId="37" fillId="6" borderId="14" xfId="0" applyFont="1" applyFill="1" applyBorder="1" applyAlignment="1" applyProtection="1">
      <alignment vertical="center" wrapText="1"/>
    </xf>
    <xf numFmtId="0" fontId="10" fillId="7" borderId="14" xfId="0" applyFont="1" applyFill="1" applyBorder="1" applyAlignment="1" applyProtection="1">
      <alignment vertical="center" wrapText="1"/>
    </xf>
    <xf numFmtId="0" fontId="36" fillId="6" borderId="13" xfId="0" applyFont="1" applyFill="1" applyBorder="1" applyAlignment="1" applyProtection="1">
      <alignment vertical="center"/>
    </xf>
    <xf numFmtId="0" fontId="36" fillId="6" borderId="14" xfId="0" quotePrefix="1" applyFont="1" applyFill="1" applyBorder="1" applyAlignment="1" applyProtection="1">
      <alignment vertical="center" wrapText="1"/>
    </xf>
    <xf numFmtId="0" fontId="10" fillId="7" borderId="14" xfId="0" quotePrefix="1" applyFont="1" applyFill="1" applyBorder="1" applyAlignment="1" applyProtection="1">
      <alignment vertical="center" wrapText="1"/>
    </xf>
    <xf numFmtId="0" fontId="36" fillId="6" borderId="13" xfId="0" applyFont="1" applyFill="1" applyBorder="1" applyAlignment="1" applyProtection="1">
      <alignment vertical="center" wrapText="1"/>
    </xf>
    <xf numFmtId="0" fontId="24" fillId="2" borderId="0" xfId="0" applyFont="1" applyBorder="1" applyAlignment="1" applyProtection="1">
      <alignment horizontal="center" vertical="center"/>
    </xf>
    <xf numFmtId="0" fontId="37" fillId="6" borderId="13" xfId="0" applyFont="1" applyFill="1" applyBorder="1" applyAlignment="1" applyProtection="1">
      <alignment vertical="center" wrapText="1"/>
    </xf>
    <xf numFmtId="0" fontId="36" fillId="7" borderId="14" xfId="0" applyFont="1" applyFill="1" applyBorder="1" applyAlignment="1" applyProtection="1">
      <alignment vertical="center" wrapText="1"/>
    </xf>
    <xf numFmtId="0" fontId="36" fillId="7" borderId="14" xfId="0" quotePrefix="1" applyFont="1" applyFill="1" applyBorder="1" applyAlignment="1" applyProtection="1">
      <alignment vertical="center" wrapText="1"/>
    </xf>
    <xf numFmtId="0" fontId="37" fillId="2" borderId="11" xfId="0" applyFont="1" applyBorder="1" applyAlignment="1" applyProtection="1">
      <alignment horizontal="center" vertical="center"/>
    </xf>
    <xf numFmtId="0" fontId="37" fillId="5" borderId="5" xfId="0" applyFont="1" applyFill="1" applyBorder="1" applyAlignment="1" applyProtection="1">
      <alignment horizontal="center" vertical="center"/>
    </xf>
    <xf numFmtId="0" fontId="36" fillId="2" borderId="11" xfId="0" applyFont="1" applyBorder="1" applyAlignment="1" applyProtection="1">
      <alignment vertical="center" wrapText="1"/>
    </xf>
    <xf numFmtId="0" fontId="36" fillId="5" borderId="5" xfId="0" applyFont="1" applyFill="1" applyBorder="1" applyAlignment="1" applyProtection="1">
      <alignment vertical="center" wrapText="1"/>
    </xf>
    <xf numFmtId="0" fontId="36" fillId="2" borderId="11" xfId="0" applyFont="1" applyBorder="1" applyAlignment="1" applyProtection="1">
      <alignment horizontal="center" vertical="center"/>
    </xf>
    <xf numFmtId="0" fontId="26" fillId="5" borderId="5" xfId="0" applyFont="1" applyFill="1" applyBorder="1" applyAlignment="1" applyProtection="1">
      <alignment horizontal="center" vertical="center"/>
    </xf>
    <xf numFmtId="0" fontId="30" fillId="7" borderId="14" xfId="0" quotePrefix="1" applyFont="1" applyFill="1" applyBorder="1" applyAlignment="1" applyProtection="1">
      <alignment horizontal="left" vertical="center" wrapText="1"/>
    </xf>
    <xf numFmtId="0" fontId="30" fillId="7" borderId="18" xfId="0" applyFont="1" applyFill="1" applyBorder="1" applyAlignment="1" applyProtection="1">
      <alignment horizontal="left" vertical="center" wrapText="1"/>
    </xf>
    <xf numFmtId="3" fontId="30" fillId="7" borderId="18" xfId="0" applyNumberFormat="1" applyFont="1" applyFill="1" applyBorder="1" applyAlignment="1" applyProtection="1">
      <alignment horizontal="right" vertical="center"/>
    </xf>
    <xf numFmtId="3" fontId="30" fillId="7" borderId="19" xfId="0" applyNumberFormat="1" applyFont="1" applyFill="1" applyBorder="1" applyAlignment="1" applyProtection="1">
      <alignment horizontal="right" vertical="center"/>
    </xf>
    <xf numFmtId="3" fontId="52" fillId="0" borderId="14" xfId="0" applyNumberFormat="1" applyFont="1" applyFill="1" applyBorder="1" applyAlignment="1" applyProtection="1">
      <alignment horizontal="right" vertical="center"/>
      <protection locked="0"/>
    </xf>
    <xf numFmtId="3" fontId="52" fillId="6" borderId="14" xfId="0" applyNumberFormat="1" applyFont="1" applyFill="1" applyBorder="1" applyAlignment="1" applyProtection="1">
      <alignment horizontal="right" vertical="center"/>
      <protection locked="0"/>
    </xf>
    <xf numFmtId="3" fontId="36" fillId="2" borderId="1" xfId="0" applyNumberFormat="1" applyFont="1" applyAlignment="1" applyProtection="1">
      <alignment horizontal="right" vertical="center"/>
    </xf>
    <xf numFmtId="3" fontId="43" fillId="6" borderId="14" xfId="0" applyNumberFormat="1" applyFont="1" applyFill="1" applyBorder="1" applyAlignment="1" applyProtection="1">
      <alignment horizontal="right" vertical="center"/>
      <protection locked="0"/>
    </xf>
    <xf numFmtId="0" fontId="57" fillId="0" borderId="0" xfId="12" applyFont="1" applyAlignment="1" applyProtection="1">
      <alignment vertical="top"/>
    </xf>
    <xf numFmtId="0" fontId="58" fillId="0" borderId="0" xfId="12" applyFont="1" applyFill="1" applyAlignment="1" applyProtection="1">
      <alignment vertical="top"/>
    </xf>
    <xf numFmtId="0" fontId="58" fillId="0" borderId="0" xfId="12" applyFont="1" applyFill="1" applyAlignment="1" applyProtection="1">
      <alignment horizontal="left" vertical="top" wrapText="1"/>
    </xf>
    <xf numFmtId="0" fontId="58" fillId="0" borderId="0" xfId="12" applyFont="1" applyFill="1" applyAlignment="1" applyProtection="1">
      <alignment horizontal="right" vertical="top"/>
    </xf>
    <xf numFmtId="4" fontId="59" fillId="0" borderId="40" xfId="12" applyNumberFormat="1" applyFont="1" applyFill="1" applyBorder="1" applyAlignment="1" applyProtection="1">
      <alignment horizontal="center" vertical="center"/>
    </xf>
    <xf numFmtId="49" fontId="59" fillId="0" borderId="40" xfId="12" applyNumberFormat="1" applyFont="1" applyFill="1" applyBorder="1" applyAlignment="1" applyProtection="1">
      <alignment vertical="top"/>
    </xf>
    <xf numFmtId="49" fontId="60" fillId="0" borderId="40" xfId="12" applyNumberFormat="1" applyFont="1" applyFill="1" applyBorder="1" applyAlignment="1" applyProtection="1">
      <alignment vertical="top"/>
    </xf>
    <xf numFmtId="0" fontId="60" fillId="0" borderId="40" xfId="12" applyFont="1" applyFill="1" applyBorder="1" applyAlignment="1" applyProtection="1">
      <alignment vertical="top" wrapText="1"/>
    </xf>
    <xf numFmtId="4" fontId="60" fillId="8" borderId="40" xfId="12" applyNumberFormat="1" applyFont="1" applyFill="1" applyBorder="1" applyAlignment="1" applyProtection="1">
      <alignment horizontal="right" vertical="top"/>
      <protection locked="0"/>
    </xf>
    <xf numFmtId="4" fontId="60" fillId="0" borderId="40" xfId="12" applyNumberFormat="1" applyFont="1" applyFill="1" applyBorder="1" applyAlignment="1" applyProtection="1">
      <alignment horizontal="right" vertical="top"/>
    </xf>
    <xf numFmtId="0" fontId="59" fillId="0" borderId="40" xfId="12" applyFont="1" applyFill="1" applyBorder="1" applyAlignment="1" applyProtection="1">
      <alignment horizontal="right" vertical="top" wrapText="1"/>
    </xf>
    <xf numFmtId="4" fontId="59" fillId="0" borderId="40" xfId="12" applyNumberFormat="1" applyFont="1" applyFill="1" applyBorder="1" applyAlignment="1" applyProtection="1">
      <alignment horizontal="right" vertical="top"/>
    </xf>
    <xf numFmtId="0" fontId="58" fillId="0" borderId="0" xfId="12" applyFont="1" applyAlignment="1" applyProtection="1">
      <alignment vertical="top"/>
    </xf>
    <xf numFmtId="0" fontId="60" fillId="9" borderId="40" xfId="0" applyFont="1" applyFill="1" applyBorder="1" applyAlignment="1" applyProtection="1">
      <alignment vertical="top" wrapText="1"/>
    </xf>
    <xf numFmtId="49" fontId="59" fillId="9" borderId="40" xfId="12" applyNumberFormat="1" applyFont="1" applyFill="1" applyBorder="1" applyAlignment="1" applyProtection="1">
      <alignment vertical="top"/>
    </xf>
    <xf numFmtId="49" fontId="60" fillId="0" borderId="41" xfId="12" applyNumberFormat="1" applyFont="1" applyFill="1" applyBorder="1" applyAlignment="1" applyProtection="1">
      <alignment vertical="top"/>
    </xf>
    <xf numFmtId="0" fontId="60" fillId="0" borderId="41" xfId="12" applyFont="1" applyFill="1" applyBorder="1" applyAlignment="1" applyProtection="1">
      <alignment horizontal="right" vertical="top" wrapText="1"/>
    </xf>
    <xf numFmtId="4" fontId="60" fillId="8" borderId="41" xfId="12" applyNumberFormat="1" applyFont="1" applyFill="1" applyBorder="1" applyAlignment="1" applyProtection="1">
      <alignment horizontal="right" vertical="top"/>
      <protection locked="0"/>
    </xf>
    <xf numFmtId="0" fontId="61" fillId="0" borderId="0" xfId="12" applyFont="1" applyAlignment="1" applyProtection="1">
      <alignment vertical="top"/>
    </xf>
    <xf numFmtId="0" fontId="60" fillId="2" borderId="1" xfId="0" applyFont="1" applyAlignment="1" applyProtection="1">
      <alignment vertical="top"/>
    </xf>
    <xf numFmtId="0" fontId="62" fillId="0" borderId="0" xfId="12" applyFont="1" applyFill="1" applyAlignment="1" applyProtection="1">
      <alignment vertical="top" wrapText="1"/>
    </xf>
    <xf numFmtId="4" fontId="62" fillId="0" borderId="0" xfId="12" applyNumberFormat="1" applyFont="1" applyFill="1" applyAlignment="1" applyProtection="1">
      <alignment horizontal="right" vertical="top"/>
    </xf>
    <xf numFmtId="0" fontId="63" fillId="0" borderId="0" xfId="12" applyFont="1" applyAlignment="1" applyProtection="1">
      <alignment vertical="top"/>
    </xf>
    <xf numFmtId="49" fontId="62" fillId="0" borderId="0" xfId="12" applyNumberFormat="1" applyFont="1" applyFill="1" applyAlignment="1" applyProtection="1">
      <alignment vertical="top"/>
    </xf>
    <xf numFmtId="0" fontId="64" fillId="0" borderId="0" xfId="12" applyFont="1" applyFill="1" applyAlignment="1" applyProtection="1">
      <alignment vertical="top" wrapText="1"/>
    </xf>
    <xf numFmtId="0" fontId="64" fillId="0" borderId="40" xfId="12" applyFont="1" applyFill="1" applyBorder="1" applyAlignment="1" applyProtection="1">
      <alignment vertical="top" wrapText="1"/>
    </xf>
    <xf numFmtId="0" fontId="64" fillId="0" borderId="40" xfId="12" applyFont="1" applyFill="1" applyBorder="1" applyAlignment="1" applyProtection="1">
      <alignment horizontal="center" vertical="top" wrapText="1"/>
    </xf>
    <xf numFmtId="0" fontId="64" fillId="0" borderId="40" xfId="12" applyFont="1" applyFill="1" applyBorder="1" applyAlignment="1" applyProtection="1">
      <alignment horizontal="right" vertical="top" wrapText="1"/>
      <protection locked="0"/>
    </xf>
    <xf numFmtId="0" fontId="62" fillId="0" borderId="40" xfId="12" applyFont="1" applyFill="1" applyBorder="1" applyAlignment="1" applyProtection="1">
      <alignment vertical="top" wrapText="1"/>
    </xf>
    <xf numFmtId="4" fontId="64" fillId="0" borderId="40" xfId="12" applyNumberFormat="1" applyFont="1" applyFill="1" applyBorder="1" applyAlignment="1" applyProtection="1">
      <alignment horizontal="right" vertical="top"/>
    </xf>
    <xf numFmtId="4" fontId="62" fillId="0" borderId="40" xfId="12" applyNumberFormat="1" applyFont="1" applyFill="1" applyBorder="1" applyAlignment="1" applyProtection="1">
      <alignment horizontal="right" vertical="top"/>
    </xf>
    <xf numFmtId="4" fontId="62" fillId="0" borderId="0" xfId="12" applyNumberFormat="1" applyFont="1" applyAlignment="1" applyProtection="1">
      <alignment horizontal="right" vertical="top"/>
    </xf>
    <xf numFmtId="4" fontId="62" fillId="12" borderId="40" xfId="12" applyNumberFormat="1" applyFont="1" applyFill="1" applyBorder="1" applyAlignment="1" applyProtection="1">
      <alignment horizontal="right" vertical="top"/>
      <protection locked="0"/>
    </xf>
    <xf numFmtId="9" fontId="64" fillId="0" borderId="0" xfId="10" applyFont="1" applyAlignment="1" applyProtection="1">
      <alignment horizontal="right" vertical="top"/>
    </xf>
    <xf numFmtId="4" fontId="64" fillId="0" borderId="0" xfId="12" applyNumberFormat="1" applyFont="1" applyAlignment="1" applyProtection="1">
      <alignment horizontal="right" vertical="top"/>
    </xf>
    <xf numFmtId="49" fontId="63" fillId="0" borderId="0" xfId="12" applyNumberFormat="1" applyFont="1" applyFill="1" applyAlignment="1" applyProtection="1">
      <alignment vertical="top"/>
    </xf>
    <xf numFmtId="0" fontId="63" fillId="0" borderId="0" xfId="12" applyFont="1" applyFill="1" applyAlignment="1" applyProtection="1">
      <alignment vertical="top" wrapText="1"/>
    </xf>
    <xf numFmtId="4" fontId="63" fillId="0" borderId="0" xfId="12" applyNumberFormat="1" applyFont="1" applyFill="1" applyAlignment="1" applyProtection="1">
      <alignment horizontal="right" vertical="top"/>
    </xf>
    <xf numFmtId="4" fontId="55" fillId="0" borderId="0" xfId="12" applyNumberFormat="1" applyFont="1" applyFill="1" applyAlignment="1" applyProtection="1">
      <alignment horizontal="right" vertical="top"/>
    </xf>
    <xf numFmtId="0" fontId="0" fillId="0" borderId="1" xfId="0" applyFont="1" applyFill="1" applyAlignment="1" applyProtection="1">
      <alignment vertical="top"/>
    </xf>
    <xf numFmtId="0" fontId="60" fillId="0" borderId="1" xfId="0" applyFont="1" applyFill="1" applyAlignment="1" applyProtection="1">
      <alignment horizontal="left" vertical="top"/>
    </xf>
    <xf numFmtId="4" fontId="59" fillId="0" borderId="1" xfId="0" applyNumberFormat="1" applyFont="1" applyFill="1" applyAlignment="1" applyProtection="1">
      <alignment horizontal="center" vertical="top"/>
    </xf>
    <xf numFmtId="4" fontId="60" fillId="0" borderId="0" xfId="0" applyNumberFormat="1" applyFont="1" applyFill="1" applyBorder="1" applyAlignment="1" applyProtection="1">
      <alignment horizontal="right" vertical="top"/>
    </xf>
    <xf numFmtId="4" fontId="59" fillId="0" borderId="40" xfId="0" applyNumberFormat="1" applyFont="1" applyFill="1" applyBorder="1" applyAlignment="1" applyProtection="1">
      <alignment horizontal="center" vertical="center"/>
    </xf>
    <xf numFmtId="0" fontId="65" fillId="2" borderId="1" xfId="0" applyFont="1" applyAlignment="1" applyProtection="1">
      <alignment horizontal="center" vertical="top"/>
    </xf>
    <xf numFmtId="3" fontId="59" fillId="0" borderId="40" xfId="0" applyNumberFormat="1" applyFont="1" applyFill="1" applyBorder="1" applyAlignment="1" applyProtection="1">
      <alignment horizontal="left" vertical="top"/>
    </xf>
    <xf numFmtId="3" fontId="66" fillId="0" borderId="0" xfId="0" applyNumberFormat="1" applyFont="1" applyFill="1" applyBorder="1" applyAlignment="1" applyProtection="1">
      <alignment horizontal="center" vertical="top"/>
    </xf>
    <xf numFmtId="3" fontId="60" fillId="0" borderId="40" xfId="0" applyNumberFormat="1" applyFont="1" applyFill="1" applyBorder="1" applyAlignment="1" applyProtection="1">
      <alignment horizontal="left" vertical="top"/>
    </xf>
    <xf numFmtId="3" fontId="60" fillId="0" borderId="40" xfId="0" applyNumberFormat="1" applyFont="1" applyFill="1" applyBorder="1" applyAlignment="1" applyProtection="1">
      <alignment horizontal="left" vertical="top" wrapText="1"/>
    </xf>
    <xf numFmtId="4" fontId="64" fillId="0" borderId="40" xfId="0" applyNumberFormat="1" applyFont="1" applyFill="1" applyBorder="1" applyAlignment="1" applyProtection="1">
      <alignment horizontal="right" vertical="top"/>
    </xf>
    <xf numFmtId="4" fontId="59" fillId="0" borderId="40" xfId="0" applyNumberFormat="1" applyFont="1" applyFill="1" applyBorder="1" applyAlignment="1" applyProtection="1">
      <alignment horizontal="center" vertical="top"/>
    </xf>
    <xf numFmtId="4" fontId="60" fillId="8" borderId="40" xfId="0" applyNumberFormat="1" applyFont="1" applyFill="1" applyBorder="1" applyAlignment="1" applyProtection="1">
      <alignment horizontal="right" vertical="top"/>
      <protection locked="0"/>
    </xf>
    <xf numFmtId="3" fontId="65" fillId="0" borderId="0" xfId="0" applyNumberFormat="1" applyFont="1" applyFill="1" applyBorder="1" applyAlignment="1" applyProtection="1">
      <alignment horizontal="center" vertical="top"/>
    </xf>
    <xf numFmtId="3" fontId="59" fillId="0" borderId="40" xfId="0" applyNumberFormat="1" applyFont="1" applyFill="1" applyBorder="1" applyAlignment="1" applyProtection="1">
      <alignment horizontal="right" vertical="top" wrapText="1"/>
    </xf>
    <xf numFmtId="4" fontId="59" fillId="0" borderId="40" xfId="0" applyNumberFormat="1" applyFont="1" applyFill="1" applyBorder="1" applyAlignment="1" applyProtection="1">
      <alignment horizontal="right" vertical="top"/>
    </xf>
    <xf numFmtId="49" fontId="64" fillId="0" borderId="40" xfId="0" applyNumberFormat="1" applyFont="1" applyFill="1" applyBorder="1" applyAlignment="1" applyProtection="1">
      <alignment horizontal="left" vertical="top"/>
    </xf>
    <xf numFmtId="0" fontId="64" fillId="0" borderId="40" xfId="0" applyFont="1" applyFill="1" applyBorder="1" applyAlignment="1" applyProtection="1">
      <alignment horizontal="right" vertical="top" wrapText="1"/>
    </xf>
    <xf numFmtId="3" fontId="67" fillId="0" borderId="0" xfId="0" applyNumberFormat="1" applyFont="1" applyFill="1" applyBorder="1" applyAlignment="1" applyProtection="1">
      <alignment horizontal="center" vertical="top"/>
    </xf>
    <xf numFmtId="0" fontId="62" fillId="0" borderId="0" xfId="0" applyFont="1" applyFill="1" applyBorder="1" applyAlignment="1" applyProtection="1">
      <alignment horizontal="left" vertical="top"/>
    </xf>
    <xf numFmtId="4" fontId="59" fillId="0" borderId="0" xfId="0" applyNumberFormat="1" applyFont="1" applyFill="1" applyBorder="1" applyAlignment="1" applyProtection="1">
      <alignment horizontal="right" vertical="top"/>
    </xf>
    <xf numFmtId="4" fontId="59" fillId="0" borderId="0" xfId="0" applyNumberFormat="1" applyFont="1" applyFill="1" applyBorder="1" applyAlignment="1" applyProtection="1">
      <alignment horizontal="center" vertical="top"/>
    </xf>
    <xf numFmtId="3" fontId="55" fillId="0" borderId="0" xfId="0" applyNumberFormat="1" applyFont="1" applyFill="1" applyBorder="1" applyAlignment="1" applyProtection="1">
      <alignment horizontal="center" vertical="top"/>
    </xf>
    <xf numFmtId="0" fontId="64" fillId="0" borderId="0" xfId="0" applyFont="1" applyFill="1" applyBorder="1" applyAlignment="1" applyProtection="1">
      <alignment vertical="top" wrapText="1"/>
    </xf>
    <xf numFmtId="0" fontId="55" fillId="2" borderId="1" xfId="0" applyFont="1" applyAlignment="1" applyProtection="1">
      <alignment horizontal="center" vertical="top"/>
    </xf>
    <xf numFmtId="4" fontId="64" fillId="2" borderId="40" xfId="0" applyNumberFormat="1" applyFont="1" applyBorder="1" applyAlignment="1" applyProtection="1">
      <alignment horizontal="right" vertical="top"/>
    </xf>
    <xf numFmtId="4" fontId="60" fillId="0" borderId="40" xfId="0" applyNumberFormat="1" applyFont="1" applyFill="1" applyBorder="1" applyAlignment="1" applyProtection="1">
      <alignment horizontal="right" vertical="top"/>
    </xf>
    <xf numFmtId="0" fontId="56" fillId="2" borderId="1" xfId="0" applyFont="1" applyAlignment="1" applyProtection="1">
      <alignment horizontal="center" vertical="top"/>
    </xf>
    <xf numFmtId="0" fontId="64" fillId="2" borderId="1" xfId="0" applyFont="1" applyAlignment="1" applyProtection="1">
      <alignment horizontal="left" vertical="top"/>
    </xf>
    <xf numFmtId="0" fontId="64" fillId="2" borderId="1" xfId="0" applyFont="1" applyAlignment="1" applyProtection="1">
      <alignment horizontal="right" vertical="top" wrapText="1"/>
    </xf>
    <xf numFmtId="0" fontId="66" fillId="2" borderId="1" xfId="0" applyFont="1" applyAlignment="1" applyProtection="1">
      <alignment horizontal="center" vertical="top"/>
    </xf>
    <xf numFmtId="4" fontId="64" fillId="0" borderId="40" xfId="0" applyNumberFormat="1" applyFont="1" applyFill="1" applyBorder="1" applyAlignment="1" applyProtection="1">
      <alignment horizontal="center" vertical="top"/>
    </xf>
    <xf numFmtId="0" fontId="65" fillId="2" borderId="0" xfId="0" applyFont="1" applyBorder="1" applyAlignment="1" applyProtection="1">
      <alignment horizontal="center" vertical="top"/>
    </xf>
    <xf numFmtId="4" fontId="60" fillId="0" borderId="40" xfId="0" applyNumberFormat="1" applyFont="1" applyFill="1" applyBorder="1" applyAlignment="1" applyProtection="1">
      <alignment horizontal="center" vertical="top"/>
    </xf>
    <xf numFmtId="0" fontId="66" fillId="2" borderId="0" xfId="0" applyFont="1" applyBorder="1" applyAlignment="1" applyProtection="1">
      <alignment horizontal="center" vertical="top"/>
    </xf>
    <xf numFmtId="0" fontId="62" fillId="2" borderId="1" xfId="0" applyFont="1" applyAlignment="1" applyProtection="1">
      <alignment horizontal="left" vertical="top"/>
    </xf>
    <xf numFmtId="0" fontId="60" fillId="0" borderId="0" xfId="0" applyFont="1" applyFill="1" applyBorder="1" applyAlignment="1" applyProtection="1">
      <alignment horizontal="left" vertical="top" wrapText="1"/>
    </xf>
    <xf numFmtId="0" fontId="60" fillId="2" borderId="1" xfId="0" applyFont="1" applyAlignment="1" applyProtection="1">
      <alignment horizontal="left" vertical="top"/>
    </xf>
    <xf numFmtId="0" fontId="60" fillId="2" borderId="1" xfId="0" applyFont="1" applyAlignment="1" applyProtection="1">
      <alignment vertical="top" wrapText="1"/>
    </xf>
    <xf numFmtId="4" fontId="59" fillId="2" borderId="0" xfId="0" applyNumberFormat="1" applyFont="1" applyBorder="1" applyAlignment="1" applyProtection="1">
      <alignment horizontal="right" vertical="top"/>
    </xf>
    <xf numFmtId="4" fontId="59" fillId="2" borderId="0" xfId="0" applyNumberFormat="1" applyFont="1" applyBorder="1" applyAlignment="1" applyProtection="1">
      <alignment horizontal="center" vertical="top"/>
    </xf>
    <xf numFmtId="4" fontId="60" fillId="2" borderId="0" xfId="0" applyNumberFormat="1" applyFont="1" applyBorder="1" applyAlignment="1" applyProtection="1">
      <alignment horizontal="right" vertical="top"/>
    </xf>
    <xf numFmtId="0" fontId="0" fillId="2" borderId="1" xfId="0" applyFont="1" applyAlignment="1" applyProtection="1">
      <alignment vertical="top"/>
    </xf>
    <xf numFmtId="4" fontId="59" fillId="10" borderId="40" xfId="0" applyNumberFormat="1" applyFont="1" applyFill="1" applyBorder="1" applyAlignment="1" applyProtection="1">
      <alignment horizontal="center" vertical="center"/>
    </xf>
    <xf numFmtId="4" fontId="59" fillId="12" borderId="40" xfId="0" applyNumberFormat="1" applyFont="1" applyFill="1" applyBorder="1" applyAlignment="1" applyProtection="1">
      <alignment horizontal="right" vertical="top"/>
    </xf>
    <xf numFmtId="0" fontId="54" fillId="11" borderId="1" xfId="0" applyFont="1" applyFill="1" applyAlignment="1" applyProtection="1">
      <alignment vertical="top"/>
    </xf>
    <xf numFmtId="0" fontId="43" fillId="2" borderId="26" xfId="0" applyFont="1" applyBorder="1" applyAlignment="1" applyProtection="1">
      <alignment horizontal="center" vertical="center" wrapText="1"/>
    </xf>
    <xf numFmtId="0" fontId="46" fillId="2" borderId="28" xfId="0" applyFont="1" applyBorder="1" applyAlignment="1" applyProtection="1">
      <alignment horizontal="center" vertical="center" wrapText="1"/>
    </xf>
    <xf numFmtId="49" fontId="71" fillId="0" borderId="40" xfId="12" applyNumberFormat="1" applyFont="1" applyFill="1" applyBorder="1" applyAlignment="1" applyProtection="1">
      <alignment vertical="top"/>
    </xf>
    <xf numFmtId="4" fontId="57" fillId="0" borderId="0" xfId="12" applyNumberFormat="1" applyFont="1" applyAlignment="1" applyProtection="1">
      <alignment vertical="top"/>
    </xf>
    <xf numFmtId="4" fontId="60" fillId="8" borderId="40" xfId="0" applyNumberFormat="1" applyFont="1" applyFill="1" applyBorder="1" applyAlignment="1" applyProtection="1">
      <alignment horizontal="right" vertical="top"/>
    </xf>
    <xf numFmtId="3" fontId="36" fillId="2" borderId="48" xfId="0" applyNumberFormat="1" applyFont="1" applyFill="1" applyBorder="1" applyAlignment="1" applyProtection="1">
      <alignment horizontal="right" vertical="center"/>
      <protection locked="0"/>
    </xf>
    <xf numFmtId="0" fontId="64" fillId="10" borderId="40" xfId="12" applyFont="1" applyFill="1" applyBorder="1" applyAlignment="1" applyProtection="1">
      <alignment vertical="top" wrapText="1"/>
    </xf>
    <xf numFmtId="0" fontId="64" fillId="10" borderId="40" xfId="12" applyFont="1" applyFill="1" applyBorder="1" applyAlignment="1" applyProtection="1">
      <alignment horizontal="center" vertical="top" wrapText="1"/>
    </xf>
    <xf numFmtId="0" fontId="64" fillId="10" borderId="40" xfId="12" applyFont="1" applyFill="1" applyBorder="1" applyAlignment="1" applyProtection="1">
      <alignment horizontal="right" vertical="top" wrapText="1"/>
      <protection locked="0"/>
    </xf>
    <xf numFmtId="4" fontId="62" fillId="10" borderId="0" xfId="12" applyNumberFormat="1" applyFont="1" applyFill="1" applyAlignment="1" applyProtection="1">
      <alignment horizontal="right" vertical="top"/>
    </xf>
    <xf numFmtId="0" fontId="57" fillId="10" borderId="0" xfId="12" applyFont="1" applyFill="1" applyAlignment="1" applyProtection="1">
      <alignment vertical="top"/>
    </xf>
    <xf numFmtId="0" fontId="62" fillId="10" borderId="40" xfId="12" applyFont="1" applyFill="1" applyBorder="1" applyAlignment="1" applyProtection="1">
      <alignment vertical="top" wrapText="1"/>
    </xf>
    <xf numFmtId="4" fontId="64" fillId="10" borderId="40" xfId="12" applyNumberFormat="1" applyFont="1" applyFill="1" applyBorder="1" applyAlignment="1" applyProtection="1">
      <alignment horizontal="right" vertical="top"/>
    </xf>
    <xf numFmtId="4" fontId="62" fillId="10" borderId="40" xfId="12" applyNumberFormat="1" applyFont="1" applyFill="1" applyBorder="1" applyAlignment="1" applyProtection="1">
      <alignment horizontal="right" vertical="top"/>
    </xf>
    <xf numFmtId="4" fontId="62" fillId="10" borderId="40" xfId="12" applyNumberFormat="1" applyFont="1" applyFill="1" applyBorder="1" applyAlignment="1" applyProtection="1">
      <alignment horizontal="right" vertical="top"/>
      <protection locked="0"/>
    </xf>
    <xf numFmtId="9" fontId="64" fillId="10" borderId="0" xfId="10" applyFont="1" applyFill="1" applyAlignment="1" applyProtection="1">
      <alignment horizontal="right" vertical="top"/>
    </xf>
    <xf numFmtId="4" fontId="64" fillId="10" borderId="0" xfId="12" applyNumberFormat="1" applyFont="1" applyFill="1" applyAlignment="1" applyProtection="1">
      <alignment horizontal="right" vertical="top"/>
    </xf>
    <xf numFmtId="0" fontId="54" fillId="0" borderId="1" xfId="0" applyFont="1" applyFill="1" applyAlignment="1" applyProtection="1">
      <alignment vertical="top"/>
    </xf>
    <xf numFmtId="49" fontId="60" fillId="0" borderId="40" xfId="0" applyNumberFormat="1" applyFont="1" applyFill="1" applyBorder="1" applyAlignment="1" applyProtection="1">
      <alignment horizontal="left" vertical="top"/>
    </xf>
    <xf numFmtId="0" fontId="34" fillId="2" borderId="23" xfId="0" applyFont="1" applyBorder="1" applyAlignment="1" applyProtection="1">
      <alignment vertical="center" wrapText="1"/>
    </xf>
    <xf numFmtId="0" fontId="18" fillId="2" borderId="13" xfId="0" applyFont="1" applyBorder="1" applyAlignment="1" applyProtection="1">
      <alignment vertical="center" wrapText="1"/>
    </xf>
    <xf numFmtId="0" fontId="18" fillId="2" borderId="14" xfId="0" applyFont="1" applyBorder="1" applyAlignment="1" applyProtection="1">
      <alignment vertical="center" wrapText="1"/>
    </xf>
    <xf numFmtId="0" fontId="18" fillId="2" borderId="48" xfId="0" applyFont="1" applyBorder="1" applyAlignment="1" applyProtection="1">
      <alignment vertical="center" wrapText="1"/>
    </xf>
    <xf numFmtId="0" fontId="10" fillId="0" borderId="13" xfId="0" applyFont="1" applyFill="1" applyBorder="1" applyAlignment="1"/>
    <xf numFmtId="0" fontId="10" fillId="0" borderId="14" xfId="0" applyFont="1" applyFill="1" applyBorder="1" applyAlignment="1"/>
    <xf numFmtId="0" fontId="10" fillId="0" borderId="48" xfId="0" applyFont="1" applyFill="1" applyBorder="1" applyAlignment="1"/>
    <xf numFmtId="0" fontId="29" fillId="0" borderId="23" xfId="0" applyFont="1" applyFill="1" applyBorder="1" applyAlignment="1" applyProtection="1">
      <alignment vertical="center"/>
    </xf>
    <xf numFmtId="0" fontId="29" fillId="0" borderId="24" xfId="0" applyFont="1" applyFill="1" applyBorder="1" applyAlignment="1" applyProtection="1">
      <alignment vertical="center"/>
    </xf>
    <xf numFmtId="0" fontId="48" fillId="0" borderId="13" xfId="0" applyFont="1" applyFill="1" applyBorder="1" applyAlignment="1" applyProtection="1">
      <alignment vertical="center" wrapText="1"/>
    </xf>
    <xf numFmtId="0" fontId="48" fillId="0" borderId="14" xfId="0" applyFont="1" applyFill="1" applyBorder="1" applyAlignment="1" applyProtection="1">
      <alignment vertical="center" wrapText="1"/>
    </xf>
    <xf numFmtId="0" fontId="48" fillId="0" borderId="17" xfId="0" applyFont="1" applyFill="1" applyBorder="1" applyAlignment="1" applyProtection="1">
      <alignment vertical="center" wrapText="1"/>
    </xf>
    <xf numFmtId="0" fontId="43" fillId="0" borderId="13" xfId="0" applyFont="1" applyFill="1" applyBorder="1" applyAlignment="1" applyProtection="1">
      <alignment vertical="center" wrapText="1"/>
    </xf>
    <xf numFmtId="0" fontId="43" fillId="0" borderId="14" xfId="0" applyFont="1" applyFill="1" applyBorder="1" applyAlignment="1" applyProtection="1">
      <alignment vertical="center" wrapText="1"/>
    </xf>
    <xf numFmtId="0" fontId="43" fillId="0" borderId="48" xfId="0" applyFont="1" applyFill="1" applyBorder="1" applyAlignment="1" applyProtection="1">
      <alignment vertical="center" wrapText="1"/>
    </xf>
    <xf numFmtId="0" fontId="36" fillId="0" borderId="13" xfId="8" applyFont="1" applyFill="1" applyBorder="1" applyAlignment="1"/>
    <xf numFmtId="0" fontId="36" fillId="0" borderId="14" xfId="8" applyFont="1" applyFill="1" applyBorder="1" applyAlignment="1"/>
    <xf numFmtId="0" fontId="36" fillId="0" borderId="48" xfId="8" applyFont="1" applyFill="1" applyBorder="1" applyAlignment="1"/>
    <xf numFmtId="4" fontId="60" fillId="9" borderId="40" xfId="12" applyNumberFormat="1" applyFont="1" applyFill="1" applyBorder="1" applyAlignment="1" applyProtection="1">
      <alignment horizontal="right" vertical="top"/>
      <protection locked="0"/>
    </xf>
    <xf numFmtId="0" fontId="60" fillId="0" borderId="40" xfId="12" applyFont="1" applyFill="1" applyBorder="1" applyAlignment="1" applyProtection="1">
      <alignment horizontal="left" vertical="top"/>
    </xf>
    <xf numFmtId="0" fontId="74" fillId="0" borderId="40" xfId="12" applyFont="1" applyFill="1" applyBorder="1" applyAlignment="1" applyProtection="1">
      <alignment vertical="top" wrapText="1"/>
    </xf>
    <xf numFmtId="0" fontId="74" fillId="9" borderId="40" xfId="0" applyFont="1" applyFill="1" applyBorder="1" applyAlignment="1" applyProtection="1">
      <alignment vertical="top" wrapText="1"/>
    </xf>
    <xf numFmtId="0" fontId="1" fillId="0" borderId="0" xfId="12" applyFont="1" applyAlignment="1" applyProtection="1">
      <alignment vertical="top"/>
    </xf>
    <xf numFmtId="0" fontId="60" fillId="0" borderId="0" xfId="12" applyFont="1" applyFill="1" applyBorder="1" applyAlignment="1" applyProtection="1">
      <alignment vertical="top"/>
    </xf>
    <xf numFmtId="0" fontId="59" fillId="0" borderId="0" xfId="12" applyFont="1" applyFill="1" applyBorder="1" applyAlignment="1" applyProtection="1">
      <alignment horizontal="left" vertical="top" wrapText="1"/>
    </xf>
    <xf numFmtId="0" fontId="59" fillId="0" borderId="39" xfId="12" applyFont="1" applyFill="1" applyBorder="1" applyAlignment="1" applyProtection="1">
      <alignment horizontal="right" vertical="top" wrapText="1"/>
    </xf>
    <xf numFmtId="4" fontId="64" fillId="0" borderId="39" xfId="0" applyNumberFormat="1" applyFont="1" applyFill="1" applyBorder="1" applyAlignment="1" applyProtection="1">
      <alignment horizontal="right" vertical="top"/>
    </xf>
    <xf numFmtId="4" fontId="59" fillId="0" borderId="39" xfId="0" applyNumberFormat="1" applyFont="1" applyFill="1" applyBorder="1" applyAlignment="1" applyProtection="1">
      <alignment horizontal="center" vertical="top"/>
    </xf>
    <xf numFmtId="4" fontId="60" fillId="8" borderId="39" xfId="0" applyNumberFormat="1" applyFont="1" applyFill="1" applyBorder="1" applyAlignment="1" applyProtection="1">
      <alignment horizontal="right" vertical="top"/>
      <protection locked="0"/>
    </xf>
    <xf numFmtId="0" fontId="60" fillId="0" borderId="41" xfId="12" applyFont="1" applyFill="1" applyBorder="1" applyAlignment="1" applyProtection="1">
      <alignment vertical="top" wrapText="1"/>
    </xf>
    <xf numFmtId="4" fontId="64" fillId="0" borderId="41" xfId="0" applyNumberFormat="1" applyFont="1" applyFill="1" applyBorder="1" applyAlignment="1" applyProtection="1">
      <alignment horizontal="right" vertical="top"/>
    </xf>
    <xf numFmtId="4" fontId="59" fillId="0" borderId="41" xfId="0" applyNumberFormat="1" applyFont="1" applyFill="1" applyBorder="1" applyAlignment="1" applyProtection="1">
      <alignment horizontal="center" vertical="top"/>
    </xf>
    <xf numFmtId="3" fontId="60" fillId="0" borderId="42" xfId="0" applyNumberFormat="1" applyFont="1" applyFill="1" applyBorder="1" applyAlignment="1" applyProtection="1">
      <alignment horizontal="left" vertical="top"/>
    </xf>
    <xf numFmtId="4" fontId="64" fillId="8" borderId="40" xfId="0" applyNumberFormat="1" applyFont="1" applyFill="1" applyBorder="1" applyAlignment="1" applyProtection="1">
      <alignment horizontal="right" vertical="top"/>
    </xf>
    <xf numFmtId="0" fontId="59" fillId="0" borderId="40" xfId="12" applyFont="1" applyFill="1" applyBorder="1" applyAlignment="1" applyProtection="1">
      <alignment horizontal="left" vertical="top"/>
    </xf>
    <xf numFmtId="0" fontId="60" fillId="0" borderId="40" xfId="12" applyFont="1" applyFill="1" applyBorder="1" applyAlignment="1" applyProtection="1">
      <alignment horizontal="left" vertical="top"/>
    </xf>
    <xf numFmtId="0" fontId="70" fillId="2" borderId="23" xfId="0" applyFont="1" applyBorder="1" applyAlignment="1" applyProtection="1">
      <alignment horizontal="center" vertical="center" wrapText="1"/>
    </xf>
    <xf numFmtId="0" fontId="70" fillId="2" borderId="24" xfId="0" applyFont="1" applyBorder="1" applyAlignment="1" applyProtection="1">
      <alignment horizontal="center" vertical="center" wrapText="1"/>
    </xf>
    <xf numFmtId="0" fontId="70" fillId="2" borderId="28" xfId="0" applyFont="1" applyBorder="1" applyAlignment="1" applyProtection="1">
      <alignment horizontal="center" vertical="center" wrapText="1"/>
    </xf>
    <xf numFmtId="0" fontId="38" fillId="7" borderId="26" xfId="0" applyFont="1" applyFill="1" applyBorder="1" applyAlignment="1" applyProtection="1">
      <alignment horizontal="center" vertical="center" wrapText="1"/>
    </xf>
    <xf numFmtId="0" fontId="38" fillId="7" borderId="27" xfId="0" applyFont="1" applyFill="1" applyBorder="1" applyAlignment="1" applyProtection="1">
      <alignment horizontal="center" vertical="center" wrapText="1"/>
    </xf>
    <xf numFmtId="0" fontId="38" fillId="7" borderId="14" xfId="0" applyFont="1" applyFill="1" applyBorder="1" applyAlignment="1" applyProtection="1">
      <alignment horizontal="center" vertical="center" wrapText="1"/>
    </xf>
    <xf numFmtId="0" fontId="38" fillId="7" borderId="17" xfId="0" applyFont="1" applyFill="1" applyBorder="1" applyAlignment="1" applyProtection="1">
      <alignment horizontal="center" vertical="center" wrapText="1"/>
    </xf>
    <xf numFmtId="0" fontId="35" fillId="2" borderId="44" xfId="0" applyFont="1" applyBorder="1" applyAlignment="1" applyProtection="1">
      <alignment horizontal="center" vertical="center" wrapText="1"/>
    </xf>
    <xf numFmtId="0" fontId="35" fillId="2" borderId="45" xfId="0" applyFont="1" applyBorder="1" applyAlignment="1" applyProtection="1">
      <alignment horizontal="center" vertical="center" wrapText="1"/>
    </xf>
    <xf numFmtId="0" fontId="35" fillId="2" borderId="46" xfId="0" applyFont="1" applyBorder="1" applyAlignment="1" applyProtection="1">
      <alignment horizontal="center" vertical="center" wrapText="1"/>
    </xf>
    <xf numFmtId="0" fontId="58" fillId="0" borderId="0" xfId="12" applyFont="1" applyFill="1" applyAlignment="1" applyProtection="1">
      <alignment horizontal="left" vertical="top"/>
    </xf>
    <xf numFmtId="49" fontId="59" fillId="0" borderId="39" xfId="12" applyNumberFormat="1" applyFont="1" applyFill="1" applyBorder="1" applyAlignment="1" applyProtection="1">
      <alignment vertical="center"/>
    </xf>
    <xf numFmtId="49" fontId="59" fillId="0" borderId="41" xfId="12" applyNumberFormat="1" applyFont="1" applyFill="1" applyBorder="1" applyAlignment="1" applyProtection="1">
      <alignment vertical="center"/>
    </xf>
    <xf numFmtId="0" fontId="59" fillId="0" borderId="39" xfId="12" applyFont="1" applyFill="1" applyBorder="1" applyAlignment="1" applyProtection="1">
      <alignment horizontal="center" vertical="center" wrapText="1"/>
    </xf>
    <xf numFmtId="0" fontId="59" fillId="0" borderId="41" xfId="12" applyFont="1" applyFill="1" applyBorder="1" applyAlignment="1" applyProtection="1">
      <alignment horizontal="center" vertical="center" wrapText="1"/>
    </xf>
    <xf numFmtId="4" fontId="59" fillId="0" borderId="40" xfId="12" applyNumberFormat="1" applyFont="1" applyFill="1" applyBorder="1" applyAlignment="1" applyProtection="1">
      <alignment horizontal="center" vertical="center"/>
    </xf>
    <xf numFmtId="4" fontId="59" fillId="0" borderId="39" xfId="12" applyNumberFormat="1" applyFont="1" applyFill="1" applyBorder="1" applyAlignment="1" applyProtection="1">
      <alignment horizontal="center" vertical="center"/>
    </xf>
    <xf numFmtId="4" fontId="59" fillId="0" borderId="41" xfId="12" applyNumberFormat="1" applyFont="1" applyFill="1" applyBorder="1" applyAlignment="1" applyProtection="1">
      <alignment horizontal="center" vertical="center"/>
    </xf>
    <xf numFmtId="0" fontId="59" fillId="0" borderId="42" xfId="0" applyFont="1" applyFill="1" applyBorder="1" applyAlignment="1" applyProtection="1">
      <alignment horizontal="right" vertical="top" wrapText="1"/>
    </xf>
    <xf numFmtId="0" fontId="59" fillId="0" borderId="43" xfId="0" applyFont="1" applyFill="1" applyBorder="1" applyAlignment="1" applyProtection="1">
      <alignment horizontal="right" vertical="top" wrapText="1"/>
    </xf>
    <xf numFmtId="0" fontId="64" fillId="2" borderId="40" xfId="0" applyFont="1" applyBorder="1" applyAlignment="1" applyProtection="1">
      <alignment horizontal="left" vertical="top" wrapText="1"/>
    </xf>
    <xf numFmtId="3" fontId="59" fillId="0" borderId="42" xfId="0" applyNumberFormat="1" applyFont="1" applyFill="1" applyBorder="1" applyAlignment="1" applyProtection="1">
      <alignment horizontal="left" vertical="top"/>
    </xf>
    <xf numFmtId="3" fontId="59" fillId="0" borderId="38" xfId="0" applyNumberFormat="1" applyFont="1" applyFill="1" applyBorder="1" applyAlignment="1" applyProtection="1">
      <alignment horizontal="left" vertical="top"/>
    </xf>
    <xf numFmtId="0" fontId="62" fillId="2" borderId="40" xfId="0" applyFont="1" applyBorder="1" applyAlignment="1" applyProtection="1">
      <alignment horizontal="left" vertical="top" wrapText="1"/>
    </xf>
    <xf numFmtId="0" fontId="59" fillId="0" borderId="0" xfId="0" applyFont="1" applyFill="1" applyBorder="1" applyAlignment="1" applyProtection="1">
      <alignment horizontal="right" vertical="top" wrapText="1"/>
    </xf>
    <xf numFmtId="0" fontId="69" fillId="0" borderId="42" xfId="0" applyFont="1" applyFill="1" applyBorder="1" applyAlignment="1" applyProtection="1">
      <alignment horizontal="right" vertical="top" wrapText="1"/>
    </xf>
    <xf numFmtId="0" fontId="69" fillId="0" borderId="43" xfId="0" applyFont="1" applyFill="1" applyBorder="1" applyAlignment="1" applyProtection="1">
      <alignment horizontal="right" vertical="top" wrapText="1"/>
    </xf>
    <xf numFmtId="0" fontId="64" fillId="0" borderId="40" xfId="0" applyFont="1" applyFill="1" applyBorder="1" applyAlignment="1" applyProtection="1">
      <alignment horizontal="left" vertical="center" wrapText="1"/>
    </xf>
    <xf numFmtId="4" fontId="59" fillId="0" borderId="40" xfId="0" applyNumberFormat="1" applyFont="1" applyFill="1" applyBorder="1" applyAlignment="1" applyProtection="1">
      <alignment horizontal="right" vertical="center" wrapText="1"/>
    </xf>
    <xf numFmtId="4" fontId="59" fillId="0" borderId="40" xfId="0" applyNumberFormat="1" applyFont="1" applyFill="1" applyBorder="1" applyAlignment="1" applyProtection="1">
      <alignment horizontal="center" vertical="center" wrapText="1"/>
    </xf>
    <xf numFmtId="4" fontId="59" fillId="0" borderId="40" xfId="0" applyNumberFormat="1" applyFont="1" applyFill="1" applyBorder="1" applyAlignment="1" applyProtection="1">
      <alignment horizontal="center" vertical="center"/>
    </xf>
    <xf numFmtId="0" fontId="60" fillId="0" borderId="42" xfId="0" applyFont="1" applyFill="1" applyBorder="1" applyAlignment="1" applyProtection="1">
      <alignment horizontal="right" vertical="top" wrapText="1"/>
    </xf>
    <xf numFmtId="0" fontId="60" fillId="0" borderId="43" xfId="0" applyFont="1" applyFill="1" applyBorder="1" applyAlignment="1" applyProtection="1">
      <alignment horizontal="right" vertical="top" wrapText="1"/>
    </xf>
    <xf numFmtId="0" fontId="64" fillId="0" borderId="0" xfId="12" applyFont="1" applyFill="1" applyAlignment="1" applyProtection="1">
      <alignment horizontal="left" vertical="top"/>
    </xf>
    <xf numFmtId="0" fontId="62" fillId="0" borderId="1" xfId="0" applyFont="1" applyFill="1" applyAlignment="1" applyProtection="1">
      <alignment horizontal="left" vertical="top" wrapText="1"/>
    </xf>
    <xf numFmtId="0" fontId="62" fillId="0" borderId="1" xfId="0" applyFont="1" applyFill="1" applyAlignment="1" applyProtection="1">
      <alignment horizontal="left" vertical="top"/>
    </xf>
    <xf numFmtId="0" fontId="59" fillId="0" borderId="1" xfId="0" applyFont="1" applyFill="1" applyAlignment="1" applyProtection="1">
      <alignment horizontal="left" vertical="top"/>
    </xf>
    <xf numFmtId="4" fontId="59" fillId="0" borderId="39" xfId="0" applyNumberFormat="1" applyFont="1" applyFill="1" applyBorder="1" applyAlignment="1" applyProtection="1">
      <alignment horizontal="left" vertical="center" wrapText="1"/>
    </xf>
    <xf numFmtId="4" fontId="59" fillId="0" borderId="41" xfId="0" applyNumberFormat="1" applyFont="1" applyFill="1" applyBorder="1" applyAlignment="1" applyProtection="1">
      <alignment horizontal="left" vertical="center" wrapText="1"/>
    </xf>
    <xf numFmtId="4" fontId="59" fillId="0" borderId="39" xfId="0" applyNumberFormat="1" applyFont="1" applyFill="1" applyBorder="1" applyAlignment="1" applyProtection="1">
      <alignment horizontal="center" vertical="center" wrapText="1"/>
    </xf>
    <xf numFmtId="4" fontId="59" fillId="0" borderId="41" xfId="0" applyNumberFormat="1" applyFont="1" applyFill="1" applyBorder="1" applyAlignment="1" applyProtection="1">
      <alignment horizontal="center" vertical="center" wrapText="1"/>
    </xf>
    <xf numFmtId="49" fontId="59" fillId="9" borderId="42" xfId="12" applyNumberFormat="1" applyFont="1" applyFill="1" applyBorder="1" applyAlignment="1" applyProtection="1">
      <alignment horizontal="left" vertical="top"/>
    </xf>
    <xf numFmtId="49" fontId="59" fillId="9" borderId="38" xfId="12" applyNumberFormat="1" applyFont="1" applyFill="1" applyBorder="1" applyAlignment="1" applyProtection="1">
      <alignment horizontal="left" vertical="top"/>
    </xf>
    <xf numFmtId="49" fontId="59" fillId="9" borderId="43" xfId="12" applyNumberFormat="1" applyFont="1" applyFill="1" applyBorder="1" applyAlignment="1" applyProtection="1">
      <alignment horizontal="left" vertical="top"/>
    </xf>
    <xf numFmtId="0" fontId="59" fillId="0" borderId="42" xfId="12" applyFont="1" applyFill="1" applyBorder="1" applyAlignment="1" applyProtection="1">
      <alignment horizontal="left" vertical="top"/>
    </xf>
    <xf numFmtId="0" fontId="59" fillId="0" borderId="38" xfId="12" applyFont="1" applyFill="1" applyBorder="1" applyAlignment="1" applyProtection="1">
      <alignment horizontal="left" vertical="top"/>
    </xf>
    <xf numFmtId="0" fontId="59" fillId="0" borderId="43" xfId="12" applyFont="1" applyFill="1" applyBorder="1" applyAlignment="1" applyProtection="1">
      <alignment horizontal="left" vertical="top"/>
    </xf>
    <xf numFmtId="4" fontId="59" fillId="0" borderId="42" xfId="0" applyNumberFormat="1" applyFont="1" applyFill="1" applyBorder="1" applyAlignment="1" applyProtection="1">
      <alignment horizontal="center" vertical="center" wrapText="1"/>
    </xf>
    <xf numFmtId="4" fontId="59" fillId="0" borderId="43" xfId="0" applyNumberFormat="1" applyFont="1" applyFill="1" applyBorder="1" applyAlignment="1" applyProtection="1">
      <alignment horizontal="center" vertical="center" wrapText="1"/>
    </xf>
    <xf numFmtId="0" fontId="59" fillId="0" borderId="42" xfId="12" applyFont="1" applyFill="1" applyBorder="1" applyAlignment="1" applyProtection="1">
      <alignment horizontal="left" vertical="top" wrapText="1"/>
    </xf>
    <xf numFmtId="0" fontId="59" fillId="0" borderId="38" xfId="12" applyFont="1" applyFill="1" applyBorder="1" applyAlignment="1" applyProtection="1">
      <alignment horizontal="left" vertical="top" wrapText="1"/>
    </xf>
    <xf numFmtId="0" fontId="59" fillId="0" borderId="43" xfId="12" applyFont="1" applyFill="1" applyBorder="1" applyAlignment="1" applyProtection="1">
      <alignment horizontal="left" vertical="top" wrapText="1"/>
    </xf>
    <xf numFmtId="0" fontId="35" fillId="2" borderId="25" xfId="0" applyFont="1" applyBorder="1" applyAlignment="1" applyProtection="1">
      <alignment horizontal="center" vertical="center" wrapText="1"/>
    </xf>
    <xf numFmtId="0" fontId="35" fillId="2" borderId="26" xfId="0" applyFont="1" applyBorder="1" applyAlignment="1" applyProtection="1">
      <alignment horizontal="center" vertical="center" wrapText="1"/>
    </xf>
    <xf numFmtId="164" fontId="70" fillId="2" borderId="24" xfId="14" applyFont="1" applyFill="1" applyBorder="1" applyAlignment="1" applyProtection="1">
      <alignment horizontal="center" vertical="center" wrapText="1"/>
    </xf>
    <xf numFmtId="164" fontId="70" fillId="2" borderId="50" xfId="14" applyFont="1" applyFill="1" applyBorder="1" applyAlignment="1" applyProtection="1">
      <alignment horizontal="center" vertical="center" wrapText="1"/>
    </xf>
    <xf numFmtId="0" fontId="34" fillId="2" borderId="23" xfId="0" applyFont="1" applyBorder="1" applyAlignment="1" applyProtection="1">
      <alignment horizontal="center" vertical="center" wrapText="1"/>
    </xf>
    <xf numFmtId="0" fontId="34" fillId="2" borderId="24" xfId="0" applyFont="1" applyBorder="1" applyAlignment="1" applyProtection="1">
      <alignment horizontal="center" vertical="center" wrapText="1"/>
    </xf>
    <xf numFmtId="3" fontId="15" fillId="7" borderId="20" xfId="0" applyNumberFormat="1" applyFont="1" applyFill="1" applyBorder="1" applyAlignment="1" applyProtection="1">
      <alignment horizontal="center" vertical="center" wrapText="1"/>
    </xf>
    <xf numFmtId="3" fontId="15" fillId="7" borderId="18" xfId="0" applyNumberFormat="1" applyFont="1" applyFill="1" applyBorder="1" applyAlignment="1" applyProtection="1">
      <alignment horizontal="center" vertical="center" wrapText="1"/>
    </xf>
    <xf numFmtId="3" fontId="15" fillId="7" borderId="13" xfId="0" applyNumberFormat="1" applyFont="1" applyFill="1" applyBorder="1" applyAlignment="1" applyProtection="1">
      <alignment horizontal="left" vertical="center"/>
    </xf>
    <xf numFmtId="3" fontId="15" fillId="7" borderId="14" xfId="0" applyNumberFormat="1" applyFont="1" applyFill="1" applyBorder="1" applyAlignment="1" applyProtection="1">
      <alignment horizontal="left" vertical="center"/>
    </xf>
    <xf numFmtId="3" fontId="15" fillId="7" borderId="13" xfId="0" applyNumberFormat="1" applyFont="1" applyFill="1" applyBorder="1" applyAlignment="1" applyProtection="1">
      <alignment horizontal="center" vertical="center"/>
    </xf>
    <xf numFmtId="3" fontId="15" fillId="7" borderId="14" xfId="0" applyNumberFormat="1" applyFont="1" applyFill="1" applyBorder="1" applyAlignment="1" applyProtection="1">
      <alignment horizontal="center" vertical="center"/>
    </xf>
    <xf numFmtId="0" fontId="37" fillId="6" borderId="14" xfId="0" quotePrefix="1" applyFont="1" applyFill="1" applyBorder="1" applyAlignment="1" applyProtection="1">
      <alignment horizontal="center" vertical="center" wrapText="1"/>
    </xf>
    <xf numFmtId="0" fontId="37" fillId="6" borderId="14" xfId="0" applyFont="1" applyFill="1" applyBorder="1" applyAlignment="1" applyProtection="1">
      <alignment horizontal="center" vertical="center" wrapText="1"/>
    </xf>
    <xf numFmtId="0" fontId="15" fillId="7" borderId="23" xfId="0" quotePrefix="1" applyFont="1" applyFill="1" applyBorder="1" applyAlignment="1" applyProtection="1">
      <alignment horizontal="center" vertical="center"/>
    </xf>
    <xf numFmtId="0" fontId="15" fillId="7" borderId="24" xfId="0" quotePrefix="1" applyFont="1" applyFill="1" applyBorder="1" applyAlignment="1" applyProtection="1">
      <alignment horizontal="center" vertical="center"/>
    </xf>
    <xf numFmtId="0" fontId="37" fillId="6" borderId="14" xfId="0" applyFont="1" applyFill="1" applyBorder="1" applyAlignment="1" applyProtection="1">
      <alignment horizontal="center" vertical="center"/>
    </xf>
    <xf numFmtId="0" fontId="37" fillId="6" borderId="17" xfId="0" quotePrefix="1" applyFont="1" applyFill="1" applyBorder="1" applyAlignment="1" applyProtection="1">
      <alignment horizontal="center" vertical="center" wrapText="1"/>
    </xf>
    <xf numFmtId="0" fontId="37" fillId="6" borderId="17" xfId="0" applyFont="1" applyFill="1" applyBorder="1" applyAlignment="1" applyProtection="1">
      <alignment horizontal="center" vertical="center" wrapText="1"/>
    </xf>
    <xf numFmtId="0" fontId="38" fillId="7" borderId="47" xfId="0" applyFont="1" applyFill="1" applyBorder="1" applyAlignment="1" applyProtection="1">
      <alignment horizontal="center" vertical="center" wrapText="1"/>
    </xf>
    <xf numFmtId="0" fontId="38" fillId="7" borderId="48" xfId="0" applyFont="1" applyFill="1" applyBorder="1" applyAlignment="1" applyProtection="1">
      <alignment horizontal="center" vertical="center" wrapText="1"/>
    </xf>
    <xf numFmtId="0" fontId="34" fillId="2" borderId="28" xfId="0" applyFont="1" applyBorder="1" applyAlignment="1" applyProtection="1">
      <alignment horizontal="center" vertical="center" wrapText="1"/>
    </xf>
    <xf numFmtId="0" fontId="43" fillId="2" borderId="25" xfId="0" applyFont="1" applyBorder="1" applyAlignment="1" applyProtection="1">
      <alignment horizontal="center" vertical="center" wrapText="1"/>
    </xf>
    <xf numFmtId="0" fontId="43" fillId="2" borderId="26" xfId="0" applyFont="1" applyBorder="1" applyAlignment="1" applyProtection="1">
      <alignment horizontal="center" vertical="center" wrapText="1"/>
    </xf>
    <xf numFmtId="0" fontId="46" fillId="2" borderId="23" xfId="0" applyFont="1" applyBorder="1" applyAlignment="1" applyProtection="1">
      <alignment horizontal="center" vertical="center" wrapText="1"/>
    </xf>
    <xf numFmtId="0" fontId="46" fillId="2" borderId="24" xfId="0" applyFont="1" applyBorder="1" applyAlignment="1" applyProtection="1">
      <alignment horizontal="center" vertical="center" wrapText="1"/>
    </xf>
    <xf numFmtId="0" fontId="46" fillId="2" borderId="28" xfId="0" applyFont="1" applyBorder="1" applyAlignment="1" applyProtection="1">
      <alignment horizontal="center" vertical="center" wrapText="1"/>
    </xf>
    <xf numFmtId="0" fontId="15" fillId="7" borderId="13" xfId="0" quotePrefix="1" applyFont="1" applyFill="1" applyBorder="1" applyAlignment="1" applyProtection="1">
      <alignment horizontal="center" vertical="center"/>
    </xf>
    <xf numFmtId="0" fontId="15" fillId="7" borderId="14" xfId="0" quotePrefix="1" applyFont="1" applyFill="1" applyBorder="1" applyAlignment="1" applyProtection="1">
      <alignment horizontal="center" vertical="center"/>
    </xf>
    <xf numFmtId="0" fontId="43" fillId="6" borderId="13" xfId="0" applyFont="1" applyFill="1" applyBorder="1" applyAlignment="1" applyProtection="1">
      <alignment horizontal="center" vertical="center" wrapText="1"/>
    </xf>
    <xf numFmtId="0" fontId="43" fillId="6" borderId="14" xfId="0" applyFont="1" applyFill="1" applyBorder="1" applyAlignment="1" applyProtection="1">
      <alignment horizontal="center" vertical="center" wrapText="1"/>
    </xf>
    <xf numFmtId="0" fontId="43" fillId="6" borderId="48" xfId="0" applyFont="1" applyFill="1" applyBorder="1" applyAlignment="1" applyProtection="1">
      <alignment horizontal="center" vertical="center" wrapText="1"/>
    </xf>
    <xf numFmtId="0" fontId="15" fillId="7" borderId="13" xfId="0" quotePrefix="1" applyFont="1" applyFill="1" applyBorder="1" applyAlignment="1" applyProtection="1">
      <alignment horizontal="center"/>
    </xf>
    <xf numFmtId="0" fontId="15" fillId="7" borderId="14" xfId="0" quotePrefix="1" applyFont="1" applyFill="1" applyBorder="1" applyAlignment="1" applyProtection="1">
      <alignment horizontal="center"/>
    </xf>
    <xf numFmtId="0" fontId="15" fillId="7" borderId="48" xfId="0" quotePrefix="1" applyFont="1" applyFill="1" applyBorder="1" applyAlignment="1" applyProtection="1">
      <alignment horizontal="center"/>
    </xf>
    <xf numFmtId="0" fontId="37" fillId="6" borderId="14" xfId="0" applyFont="1" applyFill="1" applyBorder="1" applyAlignment="1" applyProtection="1">
      <alignment horizontal="center"/>
    </xf>
    <xf numFmtId="0" fontId="38" fillId="7" borderId="29" xfId="0" applyFont="1" applyFill="1" applyBorder="1" applyAlignment="1" applyProtection="1">
      <alignment horizontal="center" vertical="center" wrapText="1"/>
    </xf>
    <xf numFmtId="0" fontId="38" fillId="7" borderId="49" xfId="0" applyFont="1" applyFill="1" applyBorder="1" applyAlignment="1" applyProtection="1">
      <alignment horizontal="center" vertical="center" wrapText="1"/>
    </xf>
    <xf numFmtId="0" fontId="38" fillId="7" borderId="30" xfId="0" applyFont="1" applyFill="1" applyBorder="1" applyAlignment="1" applyProtection="1">
      <alignment horizontal="center" vertical="center" wrapText="1"/>
    </xf>
    <xf numFmtId="0" fontId="38" fillId="7" borderId="32" xfId="0" applyFont="1" applyFill="1" applyBorder="1" applyAlignment="1" applyProtection="1">
      <alignment horizontal="center" vertical="center" wrapText="1"/>
    </xf>
    <xf numFmtId="0" fontId="43" fillId="2" borderId="31" xfId="0" applyFont="1" applyBorder="1" applyAlignment="1" applyProtection="1">
      <alignment horizontal="center" vertical="center" wrapText="1"/>
    </xf>
    <xf numFmtId="0" fontId="43" fillId="2" borderId="32" xfId="0" applyFont="1" applyBorder="1" applyAlignment="1" applyProtection="1">
      <alignment horizontal="center" vertical="center" wrapText="1"/>
    </xf>
    <xf numFmtId="0" fontId="43" fillId="2" borderId="33" xfId="0" applyFont="1" applyBorder="1" applyAlignment="1" applyProtection="1">
      <alignment horizontal="center" vertical="center" wrapText="1"/>
    </xf>
    <xf numFmtId="0" fontId="15" fillId="7" borderId="13" xfId="0" applyFont="1" applyFill="1" applyBorder="1" applyAlignment="1" applyProtection="1">
      <alignment horizontal="center" vertical="center" wrapText="1"/>
    </xf>
    <xf numFmtId="0" fontId="15" fillId="7" borderId="14" xfId="0" applyFont="1" applyFill="1" applyBorder="1" applyAlignment="1" applyProtection="1">
      <alignment horizontal="center" vertical="center" wrapText="1"/>
    </xf>
    <xf numFmtId="0" fontId="15" fillId="7" borderId="48" xfId="0" applyFont="1" applyFill="1" applyBorder="1" applyAlignment="1" applyProtection="1">
      <alignment horizontal="center" vertical="center" wrapText="1"/>
    </xf>
    <xf numFmtId="0" fontId="43" fillId="0" borderId="25" xfId="0" applyFont="1" applyFill="1" applyBorder="1" applyAlignment="1" applyProtection="1">
      <alignment horizontal="center" vertical="center" wrapText="1"/>
    </xf>
    <xf numFmtId="0" fontId="43" fillId="0" borderId="26" xfId="0" applyFont="1" applyFill="1" applyBorder="1" applyAlignment="1" applyProtection="1">
      <alignment horizontal="center" vertical="center" wrapText="1"/>
    </xf>
    <xf numFmtId="0" fontId="73" fillId="0" borderId="13" xfId="0" applyFont="1" applyFill="1" applyBorder="1" applyAlignment="1" applyProtection="1">
      <alignment horizontal="center" vertical="center" wrapText="1"/>
    </xf>
    <xf numFmtId="0" fontId="73" fillId="0" borderId="14" xfId="0" applyFont="1" applyFill="1" applyBorder="1" applyAlignment="1" applyProtection="1">
      <alignment horizontal="center" vertical="center" wrapText="1"/>
    </xf>
    <xf numFmtId="0" fontId="46" fillId="0" borderId="13" xfId="0" applyFont="1" applyFill="1" applyBorder="1" applyAlignment="1" applyProtection="1">
      <alignment horizontal="center" vertical="center" wrapText="1"/>
    </xf>
    <xf numFmtId="0" fontId="46" fillId="0" borderId="14" xfId="0" applyFont="1" applyFill="1" applyBorder="1" applyAlignment="1" applyProtection="1">
      <alignment horizontal="center" vertical="center" wrapText="1"/>
    </xf>
    <xf numFmtId="0" fontId="11" fillId="7" borderId="14" xfId="0" applyFont="1" applyFill="1" applyBorder="1" applyAlignment="1" applyProtection="1">
      <alignment horizontal="left" vertical="center" wrapText="1"/>
    </xf>
    <xf numFmtId="0" fontId="11" fillId="7" borderId="17" xfId="0" applyFont="1" applyFill="1" applyBorder="1" applyAlignment="1" applyProtection="1">
      <alignment horizontal="left" vertical="center" wrapText="1"/>
    </xf>
    <xf numFmtId="0" fontId="15" fillId="7" borderId="14" xfId="0" applyFont="1" applyFill="1" applyBorder="1" applyAlignment="1" applyProtection="1">
      <alignment horizontal="center" vertical="center"/>
    </xf>
    <xf numFmtId="0" fontId="15" fillId="7" borderId="14" xfId="0" applyFont="1" applyFill="1" applyBorder="1" applyAlignment="1" applyProtection="1">
      <alignment horizontal="left" vertical="center" wrapText="1"/>
    </xf>
    <xf numFmtId="0" fontId="53" fillId="0" borderId="13" xfId="0" applyFont="1" applyFill="1" applyBorder="1" applyAlignment="1" applyProtection="1">
      <alignment horizontal="center" vertical="center" wrapText="1"/>
    </xf>
    <xf numFmtId="0" fontId="53" fillId="0" borderId="14" xfId="0" applyFont="1" applyFill="1" applyBorder="1" applyAlignment="1" applyProtection="1">
      <alignment horizontal="center" vertical="center" wrapText="1"/>
    </xf>
    <xf numFmtId="0" fontId="30" fillId="7" borderId="14" xfId="0" applyFont="1" applyFill="1" applyBorder="1" applyAlignment="1" applyProtection="1">
      <alignment horizontal="left" vertical="center" wrapText="1"/>
    </xf>
    <xf numFmtId="0" fontId="30" fillId="7" borderId="48" xfId="0" applyFont="1" applyFill="1" applyBorder="1" applyAlignment="1" applyProtection="1">
      <alignment horizontal="left" vertical="center" wrapText="1"/>
    </xf>
    <xf numFmtId="0" fontId="9" fillId="7" borderId="14" xfId="0" applyFont="1" applyFill="1" applyBorder="1" applyAlignment="1" applyProtection="1">
      <alignment horizontal="center" vertical="center"/>
    </xf>
    <xf numFmtId="0" fontId="9" fillId="7" borderId="48" xfId="0" applyFont="1" applyFill="1" applyBorder="1" applyAlignment="1" applyProtection="1">
      <alignment horizontal="center" vertical="center"/>
    </xf>
    <xf numFmtId="0" fontId="39" fillId="7" borderId="26" xfId="0" applyFont="1" applyFill="1" applyBorder="1" applyAlignment="1" applyProtection="1">
      <alignment horizontal="center" vertical="center" wrapText="1"/>
    </xf>
    <xf numFmtId="0" fontId="39" fillId="7" borderId="47" xfId="0" applyFont="1" applyFill="1" applyBorder="1" applyAlignment="1" applyProtection="1">
      <alignment horizontal="center" vertical="center" wrapText="1"/>
    </xf>
    <xf numFmtId="0" fontId="39" fillId="7" borderId="14" xfId="0" applyFont="1" applyFill="1" applyBorder="1" applyAlignment="1" applyProtection="1">
      <alignment horizontal="center" vertical="center" wrapText="1"/>
    </xf>
    <xf numFmtId="0" fontId="39" fillId="7" borderId="48" xfId="0" applyFont="1" applyFill="1" applyBorder="1" applyAlignment="1" applyProtection="1">
      <alignment horizontal="center" vertical="center" wrapText="1"/>
    </xf>
    <xf numFmtId="0" fontId="37" fillId="2" borderId="34" xfId="8" applyFont="1" applyBorder="1" applyAlignment="1">
      <alignment horizontal="left" wrapText="1"/>
    </xf>
    <xf numFmtId="0" fontId="37" fillId="2" borderId="0" xfId="8" applyFont="1" applyBorder="1" applyAlignment="1">
      <alignment horizontal="left" wrapText="1"/>
    </xf>
    <xf numFmtId="0" fontId="37" fillId="2" borderId="35" xfId="8" applyFont="1" applyBorder="1" applyAlignment="1">
      <alignment horizontal="left" wrapText="1"/>
    </xf>
    <xf numFmtId="0" fontId="36" fillId="2" borderId="9" xfId="0" applyFont="1" applyBorder="1" applyAlignment="1">
      <alignment horizontal="center" wrapText="1"/>
    </xf>
    <xf numFmtId="0" fontId="36" fillId="2" borderId="36" xfId="0" applyFont="1" applyBorder="1" applyAlignment="1">
      <alignment horizontal="center" wrapText="1"/>
    </xf>
    <xf numFmtId="0" fontId="36" fillId="2" borderId="37" xfId="0" applyFont="1" applyBorder="1" applyAlignment="1">
      <alignment horizontal="center" wrapText="1"/>
    </xf>
    <xf numFmtId="167" fontId="41" fillId="6" borderId="14" xfId="8" applyNumberFormat="1" applyFont="1" applyFill="1" applyBorder="1" applyAlignment="1" applyProtection="1">
      <alignment horizontal="center" vertical="center"/>
    </xf>
    <xf numFmtId="167" fontId="41" fillId="6" borderId="48" xfId="8" applyNumberFormat="1" applyFont="1" applyFill="1" applyBorder="1" applyAlignment="1" applyProtection="1">
      <alignment horizontal="center" vertical="center"/>
    </xf>
    <xf numFmtId="3" fontId="41" fillId="0" borderId="14" xfId="8" applyNumberFormat="1" applyFont="1" applyFill="1" applyBorder="1" applyAlignment="1" applyProtection="1">
      <alignment horizontal="center" vertical="center"/>
      <protection locked="0"/>
    </xf>
    <xf numFmtId="3" fontId="41" fillId="0" borderId="48" xfId="8" applyNumberFormat="1" applyFont="1" applyFill="1" applyBorder="1" applyAlignment="1" applyProtection="1">
      <alignment horizontal="center" vertical="center"/>
      <protection locked="0"/>
    </xf>
    <xf numFmtId="3" fontId="41" fillId="6" borderId="14" xfId="8" applyNumberFormat="1" applyFont="1" applyFill="1" applyBorder="1" applyAlignment="1" applyProtection="1">
      <alignment horizontal="center" vertical="center"/>
    </xf>
    <xf numFmtId="3" fontId="41" fillId="6" borderId="48" xfId="8" applyNumberFormat="1" applyFont="1" applyFill="1" applyBorder="1" applyAlignment="1" applyProtection="1">
      <alignment horizontal="center" vertical="center"/>
    </xf>
    <xf numFmtId="0" fontId="43" fillId="2" borderId="25" xfId="8" applyFont="1" applyBorder="1" applyAlignment="1">
      <alignment horizontal="center" vertical="center" wrapText="1"/>
    </xf>
    <xf numFmtId="0" fontId="43" fillId="2" borderId="26" xfId="8" applyFont="1" applyBorder="1" applyAlignment="1">
      <alignment horizontal="center" vertical="center" wrapText="1"/>
    </xf>
    <xf numFmtId="0" fontId="53" fillId="2" borderId="13" xfId="8" applyFont="1" applyBorder="1" applyAlignment="1">
      <alignment horizontal="center" vertical="center" wrapText="1"/>
    </xf>
    <xf numFmtId="0" fontId="53" fillId="2" borderId="14" xfId="8" applyFont="1" applyBorder="1" applyAlignment="1">
      <alignment horizontal="center" vertical="center" wrapText="1"/>
    </xf>
    <xf numFmtId="0" fontId="10" fillId="5" borderId="34" xfId="8" applyFont="1" applyFill="1" applyBorder="1">
      <alignment horizontal="center"/>
    </xf>
    <xf numFmtId="0" fontId="24" fillId="5" borderId="34" xfId="8" applyFont="1" applyFill="1" applyBorder="1">
      <alignment horizontal="center"/>
    </xf>
    <xf numFmtId="0" fontId="11" fillId="7" borderId="26" xfId="8" applyFont="1" applyFill="1" applyBorder="1" applyAlignment="1">
      <alignment horizontal="center" vertical="center" wrapText="1"/>
    </xf>
    <xf numFmtId="0" fontId="11" fillId="7" borderId="47" xfId="8" applyFont="1" applyFill="1" applyBorder="1" applyAlignment="1">
      <alignment horizontal="center" vertical="center" wrapText="1"/>
    </xf>
    <xf numFmtId="0" fontId="30" fillId="7" borderId="14" xfId="8" applyFont="1" applyFill="1" applyBorder="1" applyAlignment="1">
      <alignment horizontal="center" vertical="center" wrapText="1"/>
    </xf>
    <xf numFmtId="0" fontId="30" fillId="7" borderId="48" xfId="8" applyFont="1" applyFill="1" applyBorder="1" applyAlignment="1">
      <alignment horizontal="center" vertical="center" wrapText="1"/>
    </xf>
    <xf numFmtId="9" fontId="15" fillId="7" borderId="14" xfId="8" applyNumberFormat="1" applyFont="1" applyFill="1" applyBorder="1" applyAlignment="1" applyProtection="1">
      <alignment horizontal="center" vertical="center"/>
    </xf>
    <xf numFmtId="9" fontId="15" fillId="7" borderId="48" xfId="8" applyNumberFormat="1" applyFont="1" applyFill="1" applyBorder="1" applyAlignment="1" applyProtection="1">
      <alignment horizontal="center" vertical="center"/>
    </xf>
    <xf numFmtId="0" fontId="41" fillId="6" borderId="14" xfId="8" applyNumberFormat="1" applyFont="1" applyFill="1" applyBorder="1" applyAlignment="1">
      <alignment horizontal="center" vertical="center"/>
    </xf>
    <xf numFmtId="0" fontId="11" fillId="7" borderId="13" xfId="8" applyFont="1" applyFill="1" applyBorder="1" applyAlignment="1">
      <alignment horizontal="center"/>
    </xf>
    <xf numFmtId="0" fontId="11" fillId="7" borderId="14" xfId="8" applyFont="1" applyFill="1" applyBorder="1" applyAlignment="1">
      <alignment horizontal="center"/>
    </xf>
    <xf numFmtId="0" fontId="11" fillId="7" borderId="48" xfId="8" applyFont="1" applyFill="1" applyBorder="1" applyAlignment="1">
      <alignment horizontal="center"/>
    </xf>
    <xf numFmtId="0" fontId="41" fillId="6" borderId="13" xfId="8" applyFont="1" applyFill="1" applyBorder="1" applyAlignment="1">
      <alignment horizontal="center"/>
    </xf>
    <xf numFmtId="0" fontId="41" fillId="6" borderId="14" xfId="8" applyFont="1" applyFill="1" applyBorder="1" applyAlignment="1">
      <alignment horizontal="center"/>
    </xf>
    <xf numFmtId="166" fontId="41" fillId="6" borderId="14" xfId="8" applyNumberFormat="1" applyFont="1" applyFill="1" applyBorder="1" applyAlignment="1">
      <alignment horizontal="center"/>
    </xf>
    <xf numFmtId="166" fontId="41" fillId="6" borderId="48" xfId="8" applyNumberFormat="1" applyFont="1" applyFill="1" applyBorder="1" applyAlignment="1">
      <alignment horizontal="center"/>
    </xf>
  </cellXfs>
  <cellStyles count="15">
    <cellStyle name="cap tabel" xfId="1"/>
    <cellStyle name="caseta" xfId="2"/>
    <cellStyle name="Category" xfId="3"/>
    <cellStyle name="Currency" xfId="14" builtinId="4"/>
    <cellStyle name="Domiu" xfId="4"/>
    <cellStyle name="input" xfId="5"/>
    <cellStyle name="insert mic" xfId="6"/>
    <cellStyle name="needitabil" xfId="7"/>
    <cellStyle name="Normal" xfId="0" builtinId="0"/>
    <cellStyle name="Normal 2" xfId="12"/>
    <cellStyle name="Normal 4" xfId="13"/>
    <cellStyle name="Normal_M.3.1.-2 ver6.0" xfId="8"/>
    <cellStyle name="Normal3.1" xfId="9"/>
    <cellStyle name="Percent" xfId="10" builtinId="5"/>
    <cellStyle name="Ttilu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23357</xdr:colOff>
      <xdr:row>0</xdr:row>
      <xdr:rowOff>7937</xdr:rowOff>
    </xdr:from>
    <xdr:to>
      <xdr:col>0</xdr:col>
      <xdr:colOff>416690</xdr:colOff>
      <xdr:row>1</xdr:row>
      <xdr:rowOff>198437</xdr:rowOff>
    </xdr:to>
    <xdr:pic>
      <xdr:nvPicPr>
        <xdr:cNvPr id="4" name="Picture 1025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57" y="7937"/>
          <a:ext cx="393333" cy="388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20411</xdr:rowOff>
    </xdr:from>
    <xdr:to>
      <xdr:col>1</xdr:col>
      <xdr:colOff>353786</xdr:colOff>
      <xdr:row>1</xdr:row>
      <xdr:rowOff>166665</xdr:rowOff>
    </xdr:to>
    <xdr:pic>
      <xdr:nvPicPr>
        <xdr:cNvPr id="52740" name="Picture 1025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432" y="20411"/>
          <a:ext cx="325211" cy="350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18307</xdr:colOff>
      <xdr:row>0</xdr:row>
      <xdr:rowOff>6309</xdr:rowOff>
    </xdr:from>
    <xdr:to>
      <xdr:col>0</xdr:col>
      <xdr:colOff>406977</xdr:colOff>
      <xdr:row>1</xdr:row>
      <xdr:rowOff>231580</xdr:rowOff>
    </xdr:to>
    <xdr:pic>
      <xdr:nvPicPr>
        <xdr:cNvPr id="2" name="Picture 1025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307" y="6309"/>
          <a:ext cx="388670" cy="424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19389</xdr:colOff>
      <xdr:row>0</xdr:row>
      <xdr:rowOff>3062</xdr:rowOff>
    </xdr:from>
    <xdr:to>
      <xdr:col>1</xdr:col>
      <xdr:colOff>23812</xdr:colOff>
      <xdr:row>1</xdr:row>
      <xdr:rowOff>284253</xdr:rowOff>
    </xdr:to>
    <xdr:pic>
      <xdr:nvPicPr>
        <xdr:cNvPr id="67623" name="Picture 1025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389" y="3062"/>
          <a:ext cx="385423" cy="483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4763</xdr:colOff>
      <xdr:row>0</xdr:row>
      <xdr:rowOff>0</xdr:rowOff>
    </xdr:from>
    <xdr:to>
      <xdr:col>1</xdr:col>
      <xdr:colOff>11907</xdr:colOff>
      <xdr:row>1</xdr:row>
      <xdr:rowOff>284605</xdr:rowOff>
    </xdr:to>
    <xdr:pic>
      <xdr:nvPicPr>
        <xdr:cNvPr id="39827" name="Picture 1025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3" y="0"/>
          <a:ext cx="388144" cy="487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28575</xdr:rowOff>
    </xdr:from>
    <xdr:to>
      <xdr:col>2</xdr:col>
      <xdr:colOff>47626</xdr:colOff>
      <xdr:row>2</xdr:row>
      <xdr:rowOff>53017</xdr:rowOff>
    </xdr:to>
    <xdr:pic>
      <xdr:nvPicPr>
        <xdr:cNvPr id="16302" name="Picture 1025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8276" y="28575"/>
          <a:ext cx="419100" cy="532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105254</xdr:colOff>
      <xdr:row>1</xdr:row>
      <xdr:rowOff>242455</xdr:rowOff>
    </xdr:to>
    <xdr:pic>
      <xdr:nvPicPr>
        <xdr:cNvPr id="59916" name="Picture 1025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4211" y="38100"/>
          <a:ext cx="345111" cy="403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3175</xdr:rowOff>
    </xdr:from>
    <xdr:to>
      <xdr:col>2</xdr:col>
      <xdr:colOff>215900</xdr:colOff>
      <xdr:row>3</xdr:row>
      <xdr:rowOff>10124</xdr:rowOff>
    </xdr:to>
    <xdr:pic>
      <xdr:nvPicPr>
        <xdr:cNvPr id="65679" name="Picture 1025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6375" y="180975"/>
          <a:ext cx="415925" cy="502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47625</xdr:rowOff>
    </xdr:from>
    <xdr:to>
      <xdr:col>2</xdr:col>
      <xdr:colOff>162636</xdr:colOff>
      <xdr:row>2</xdr:row>
      <xdr:rowOff>285750</xdr:rowOff>
    </xdr:to>
    <xdr:pic>
      <xdr:nvPicPr>
        <xdr:cNvPr id="64950" name="Picture 1025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263" y="214313"/>
          <a:ext cx="360279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28575</xdr:rowOff>
    </xdr:from>
    <xdr:to>
      <xdr:col>2</xdr:col>
      <xdr:colOff>202406</xdr:colOff>
      <xdr:row>3</xdr:row>
      <xdr:rowOff>17673</xdr:rowOff>
    </xdr:to>
    <xdr:pic>
      <xdr:nvPicPr>
        <xdr:cNvPr id="63435" name="Picture 1025" descr="STEM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5263" y="195263"/>
          <a:ext cx="400049" cy="48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hai\DOCUMENTE%20E%20MIHAI\Documente\CRAMELE%20PRAHOVA\Studiu%20fezabilitate%20varianta%20finala\venituri-cheltuieli%20plan%20afaceri%20alce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todologie07\Transfer_g\Documents%20and%20Settings\MIHAI%201.MIHAI\Local%20Settings\Temp\Temporary%20Directory%201%20for%20CFM3.1.zip\Sapard%203.4\M3.4%20-%20GS%20-%20ultima%2018.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credite"/>
      <sheetName val="3datint"/>
      <sheetName val="venituri"/>
      <sheetName val="cost-mat-prima"/>
      <sheetName val="cost-transport"/>
      <sheetName val="energie"/>
      <sheetName val="COST-SALARII"/>
      <sheetName val="CHELTUIELI-INDIRECTE"/>
      <sheetName val="amortizare"/>
      <sheetName val="venituri -cheltuieli"/>
      <sheetName val="utilaje -siloz"/>
      <sheetName val="deviz-gen"/>
      <sheetName val="DF"/>
      <sheetName val="buget indicativ"/>
      <sheetName val="Rambursare credit"/>
      <sheetName val="grefic-esalonare"/>
      <sheetName val="cash-flow"/>
      <sheetName val="flux numerar"/>
      <sheetName val="RRF"/>
      <sheetName val="RIR&lt;VNA"/>
      <sheetName val="Sheet3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uli"/>
      <sheetName val="General"/>
      <sheetName val="Specific 3.4"/>
      <sheetName val="Deviz General"/>
      <sheetName val="Devize financiare "/>
      <sheetName val="Buget indicativ 3.4"/>
      <sheetName val="Baze de productie"/>
      <sheetName val=" Cpp"/>
      <sheetName val="CPP %"/>
      <sheetName val="Cash Flow 3.4"/>
      <sheetName val="Indicatori pr."/>
      <sheetName val="Devize lucrari"/>
      <sheetName val="Devize obiect "/>
      <sheetName val="Regiuni"/>
      <sheetName val="SIRUTA"/>
      <sheetName val="Proiectia bil,cpp,cash flow"/>
      <sheetName val="Bilant"/>
      <sheetName val="Plan afaceri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A1:M107"/>
  <sheetViews>
    <sheetView tabSelected="1" view="pageBreakPreview" topLeftCell="A40" zoomScale="64" zoomScaleNormal="100" zoomScaleSheetLayoutView="64" workbookViewId="0">
      <selection activeCell="H47" sqref="H47"/>
    </sheetView>
  </sheetViews>
  <sheetFormatPr defaultColWidth="9.109375" defaultRowHeight="14.4" x14ac:dyDescent="0.25"/>
  <cols>
    <col min="1" max="1" width="6.6640625" style="344" customWidth="1"/>
    <col min="2" max="2" width="56.109375" style="345" customWidth="1"/>
    <col min="3" max="3" width="13.5546875" style="346" customWidth="1"/>
    <col min="4" max="4" width="12.6640625" style="346" customWidth="1"/>
    <col min="5" max="5" width="12.6640625" style="347" customWidth="1"/>
    <col min="6" max="7" width="12.6640625" style="346" customWidth="1"/>
    <col min="8" max="9" width="12.6640625" style="347" customWidth="1"/>
    <col min="10" max="16384" width="9.109375" style="309"/>
  </cols>
  <sheetData>
    <row r="1" spans="1:9" ht="15.75" customHeight="1" x14ac:dyDescent="0.25">
      <c r="A1" s="456" t="s">
        <v>154</v>
      </c>
      <c r="B1" s="457"/>
      <c r="C1" s="457"/>
      <c r="D1" s="457"/>
      <c r="E1" s="457"/>
      <c r="F1" s="457"/>
      <c r="G1" s="458"/>
      <c r="H1" s="452" t="s">
        <v>416</v>
      </c>
      <c r="I1" s="453"/>
    </row>
    <row r="2" spans="1:9" ht="18" customHeight="1" x14ac:dyDescent="0.25">
      <c r="A2" s="449" t="s">
        <v>230</v>
      </c>
      <c r="B2" s="450"/>
      <c r="C2" s="450"/>
      <c r="D2" s="450"/>
      <c r="E2" s="450"/>
      <c r="F2" s="450"/>
      <c r="G2" s="451"/>
      <c r="H2" s="454"/>
      <c r="I2" s="455"/>
    </row>
    <row r="3" spans="1:9" ht="19.5" customHeight="1" x14ac:dyDescent="0.25">
      <c r="A3" s="449" t="s">
        <v>457</v>
      </c>
      <c r="B3" s="450"/>
      <c r="C3" s="450"/>
      <c r="D3" s="450"/>
      <c r="E3" s="450"/>
      <c r="F3" s="450"/>
      <c r="G3" s="451"/>
      <c r="H3" s="449"/>
      <c r="I3" s="450"/>
    </row>
    <row r="4" spans="1:9" x14ac:dyDescent="0.25">
      <c r="A4" s="459" t="s">
        <v>320</v>
      </c>
      <c r="B4" s="459"/>
      <c r="C4" s="459"/>
      <c r="D4" s="459"/>
      <c r="E4" s="459"/>
      <c r="F4" s="459"/>
      <c r="G4" s="459"/>
      <c r="H4" s="459"/>
      <c r="I4" s="459"/>
    </row>
    <row r="5" spans="1:9" x14ac:dyDescent="0.25">
      <c r="A5" s="310"/>
      <c r="B5" s="311"/>
      <c r="C5" s="312"/>
      <c r="D5" s="312"/>
      <c r="E5" s="312"/>
      <c r="F5" s="312"/>
      <c r="G5" s="312"/>
      <c r="H5" s="312"/>
      <c r="I5" s="312"/>
    </row>
    <row r="6" spans="1:9" x14ac:dyDescent="0.25">
      <c r="A6" s="460" t="s">
        <v>232</v>
      </c>
      <c r="B6" s="462" t="s">
        <v>233</v>
      </c>
      <c r="C6" s="464" t="s">
        <v>234</v>
      </c>
      <c r="D6" s="464"/>
      <c r="E6" s="465" t="s">
        <v>235</v>
      </c>
      <c r="F6" s="464" t="s">
        <v>236</v>
      </c>
      <c r="G6" s="464"/>
      <c r="H6" s="465" t="s">
        <v>237</v>
      </c>
      <c r="I6" s="465" t="s">
        <v>238</v>
      </c>
    </row>
    <row r="7" spans="1:9" x14ac:dyDescent="0.25">
      <c r="A7" s="461"/>
      <c r="B7" s="463"/>
      <c r="C7" s="313" t="s">
        <v>239</v>
      </c>
      <c r="D7" s="313" t="s">
        <v>240</v>
      </c>
      <c r="E7" s="466"/>
      <c r="F7" s="313" t="s">
        <v>239</v>
      </c>
      <c r="G7" s="313" t="s">
        <v>241</v>
      </c>
      <c r="H7" s="466"/>
      <c r="I7" s="466"/>
    </row>
    <row r="8" spans="1:9" x14ac:dyDescent="0.25">
      <c r="A8" s="314" t="s">
        <v>242</v>
      </c>
      <c r="B8" s="447" t="s">
        <v>243</v>
      </c>
      <c r="C8" s="448"/>
      <c r="D8" s="448"/>
      <c r="E8" s="448"/>
      <c r="F8" s="448"/>
      <c r="G8" s="448"/>
      <c r="H8" s="448"/>
      <c r="I8" s="448"/>
    </row>
    <row r="9" spans="1:9" x14ac:dyDescent="0.25">
      <c r="A9" s="396" t="s">
        <v>244</v>
      </c>
      <c r="B9" s="316" t="s">
        <v>325</v>
      </c>
      <c r="C9" s="317">
        <v>0</v>
      </c>
      <c r="D9" s="317">
        <v>0</v>
      </c>
      <c r="E9" s="318">
        <f>C9+D9</f>
        <v>0</v>
      </c>
      <c r="F9" s="317">
        <v>0</v>
      </c>
      <c r="G9" s="317">
        <v>0</v>
      </c>
      <c r="H9" s="318">
        <f>F9+G9</f>
        <v>0</v>
      </c>
      <c r="I9" s="318">
        <f>E9+H9</f>
        <v>0</v>
      </c>
    </row>
    <row r="10" spans="1:9" x14ac:dyDescent="0.25">
      <c r="A10" s="315" t="s">
        <v>246</v>
      </c>
      <c r="B10" s="316" t="s">
        <v>245</v>
      </c>
      <c r="C10" s="317">
        <v>0</v>
      </c>
      <c r="D10" s="317">
        <v>0</v>
      </c>
      <c r="E10" s="318">
        <f>C10+D10</f>
        <v>0</v>
      </c>
      <c r="F10" s="317">
        <v>0</v>
      </c>
      <c r="G10" s="317">
        <v>0</v>
      </c>
      <c r="H10" s="318">
        <f>F10+G10</f>
        <v>0</v>
      </c>
      <c r="I10" s="318">
        <f>E10+H10</f>
        <v>0</v>
      </c>
    </row>
    <row r="11" spans="1:9" ht="25.5" customHeight="1" x14ac:dyDescent="0.25">
      <c r="A11" s="315" t="s">
        <v>324</v>
      </c>
      <c r="B11" s="316" t="s">
        <v>378</v>
      </c>
      <c r="C11" s="317">
        <v>0</v>
      </c>
      <c r="D11" s="317">
        <v>0</v>
      </c>
      <c r="E11" s="318">
        <f>C11+D11</f>
        <v>0</v>
      </c>
      <c r="F11" s="317">
        <v>0</v>
      </c>
      <c r="G11" s="317">
        <v>0</v>
      </c>
      <c r="H11" s="318">
        <f>F11+G11</f>
        <v>0</v>
      </c>
      <c r="I11" s="318">
        <f>E11+H11</f>
        <v>0</v>
      </c>
    </row>
    <row r="12" spans="1:9" ht="14.25" customHeight="1" x14ac:dyDescent="0.25">
      <c r="A12" s="315" t="s">
        <v>370</v>
      </c>
      <c r="B12" s="316" t="s">
        <v>371</v>
      </c>
      <c r="C12" s="317">
        <v>0</v>
      </c>
      <c r="D12" s="317">
        <v>0</v>
      </c>
      <c r="E12" s="318">
        <f>C12+D12</f>
        <v>0</v>
      </c>
      <c r="F12" s="317">
        <v>0</v>
      </c>
      <c r="G12" s="317">
        <v>0</v>
      </c>
      <c r="H12" s="318">
        <f>F12+G12</f>
        <v>0</v>
      </c>
      <c r="I12" s="318">
        <f>E12+H12</f>
        <v>0</v>
      </c>
    </row>
    <row r="13" spans="1:9" s="321" customFormat="1" x14ac:dyDescent="0.25">
      <c r="A13" s="315"/>
      <c r="B13" s="319" t="s">
        <v>247</v>
      </c>
      <c r="C13" s="320">
        <f>SUM(C9:C12)</f>
        <v>0</v>
      </c>
      <c r="D13" s="320">
        <f t="shared" ref="D13:I13" si="0">SUM(D9:D12)</f>
        <v>0</v>
      </c>
      <c r="E13" s="320">
        <f t="shared" si="0"/>
        <v>0</v>
      </c>
      <c r="F13" s="320">
        <f t="shared" si="0"/>
        <v>0</v>
      </c>
      <c r="G13" s="320">
        <f t="shared" si="0"/>
        <v>0</v>
      </c>
      <c r="H13" s="320">
        <f t="shared" si="0"/>
        <v>0</v>
      </c>
      <c r="I13" s="320">
        <f t="shared" si="0"/>
        <v>0</v>
      </c>
    </row>
    <row r="14" spans="1:9" x14ac:dyDescent="0.25">
      <c r="A14" s="314" t="s">
        <v>248</v>
      </c>
      <c r="B14" s="447" t="s">
        <v>249</v>
      </c>
      <c r="C14" s="448"/>
      <c r="D14" s="448"/>
      <c r="E14" s="448"/>
      <c r="F14" s="448"/>
      <c r="G14" s="448"/>
      <c r="H14" s="448"/>
      <c r="I14" s="448"/>
    </row>
    <row r="15" spans="1:9" ht="15" customHeight="1" x14ac:dyDescent="0.25">
      <c r="A15" s="315" t="s">
        <v>250</v>
      </c>
      <c r="B15" s="322" t="s">
        <v>251</v>
      </c>
      <c r="C15" s="317">
        <v>0</v>
      </c>
      <c r="D15" s="317">
        <v>0</v>
      </c>
      <c r="E15" s="318">
        <f>C15+D15</f>
        <v>0</v>
      </c>
      <c r="F15" s="317">
        <v>0</v>
      </c>
      <c r="G15" s="317">
        <v>0</v>
      </c>
      <c r="H15" s="318">
        <f>F15+G15</f>
        <v>0</v>
      </c>
      <c r="I15" s="318">
        <f>E15+H15</f>
        <v>0</v>
      </c>
    </row>
    <row r="16" spans="1:9" s="321" customFormat="1" x14ac:dyDescent="0.25">
      <c r="A16" s="315"/>
      <c r="B16" s="319" t="s">
        <v>252</v>
      </c>
      <c r="C16" s="320">
        <f>SUM(C15:C15)</f>
        <v>0</v>
      </c>
      <c r="D16" s="320">
        <f>SUM(D15:D15)</f>
        <v>0</v>
      </c>
      <c r="E16" s="320">
        <f>C16+D16</f>
        <v>0</v>
      </c>
      <c r="F16" s="320">
        <f>SUM(F15:F15)</f>
        <v>0</v>
      </c>
      <c r="G16" s="320">
        <f>SUM(G15:G15)</f>
        <v>0</v>
      </c>
      <c r="H16" s="320">
        <f>F16+G16</f>
        <v>0</v>
      </c>
      <c r="I16" s="320">
        <f>E16+H16</f>
        <v>0</v>
      </c>
    </row>
    <row r="17" spans="1:9" x14ac:dyDescent="0.25">
      <c r="A17" s="314" t="s">
        <v>253</v>
      </c>
      <c r="B17" s="447" t="s">
        <v>254</v>
      </c>
      <c r="C17" s="448"/>
      <c r="D17" s="448"/>
      <c r="E17" s="448"/>
      <c r="F17" s="448"/>
      <c r="G17" s="448"/>
      <c r="H17" s="448"/>
      <c r="I17" s="448"/>
    </row>
    <row r="18" spans="1:9" x14ac:dyDescent="0.25">
      <c r="A18" s="315" t="s">
        <v>255</v>
      </c>
      <c r="B18" s="322" t="s">
        <v>372</v>
      </c>
      <c r="C18" s="317">
        <f>C19+C20+C21</f>
        <v>0</v>
      </c>
      <c r="D18" s="317">
        <f t="shared" ref="D18:I18" si="1">D19+D20+D21</f>
        <v>0</v>
      </c>
      <c r="E18" s="317">
        <f t="shared" si="1"/>
        <v>0</v>
      </c>
      <c r="F18" s="317">
        <f t="shared" si="1"/>
        <v>0</v>
      </c>
      <c r="G18" s="317">
        <f t="shared" si="1"/>
        <v>0</v>
      </c>
      <c r="H18" s="317">
        <f t="shared" si="1"/>
        <v>0</v>
      </c>
      <c r="I18" s="317">
        <f t="shared" si="1"/>
        <v>0</v>
      </c>
    </row>
    <row r="19" spans="1:9" x14ac:dyDescent="0.25">
      <c r="A19" s="315" t="s">
        <v>388</v>
      </c>
      <c r="B19" s="434" t="s">
        <v>389</v>
      </c>
      <c r="C19" s="317">
        <v>0</v>
      </c>
      <c r="D19" s="317">
        <v>0</v>
      </c>
      <c r="E19" s="318">
        <f>C19+D19</f>
        <v>0</v>
      </c>
      <c r="F19" s="317">
        <v>0</v>
      </c>
      <c r="G19" s="317">
        <v>0</v>
      </c>
      <c r="H19" s="318">
        <f>F19+G19</f>
        <v>0</v>
      </c>
      <c r="I19" s="318">
        <f t="shared" ref="I19:I40" si="2">E19+H19</f>
        <v>0</v>
      </c>
    </row>
    <row r="20" spans="1:9" x14ac:dyDescent="0.25">
      <c r="A20" s="315" t="s">
        <v>382</v>
      </c>
      <c r="B20" s="434" t="s">
        <v>390</v>
      </c>
      <c r="C20" s="317">
        <v>0</v>
      </c>
      <c r="D20" s="317">
        <v>0</v>
      </c>
      <c r="E20" s="318">
        <f>C20+D20</f>
        <v>0</v>
      </c>
      <c r="F20" s="317">
        <v>0</v>
      </c>
      <c r="G20" s="317">
        <v>0</v>
      </c>
      <c r="H20" s="318">
        <f>F20+G20</f>
        <v>0</v>
      </c>
      <c r="I20" s="318">
        <f t="shared" si="2"/>
        <v>0</v>
      </c>
    </row>
    <row r="21" spans="1:9" x14ac:dyDescent="0.25">
      <c r="A21" s="315" t="s">
        <v>392</v>
      </c>
      <c r="B21" s="434" t="s">
        <v>391</v>
      </c>
      <c r="C21" s="317">
        <v>0</v>
      </c>
      <c r="D21" s="317">
        <v>0</v>
      </c>
      <c r="E21" s="318">
        <f>C21+D21</f>
        <v>0</v>
      </c>
      <c r="F21" s="317">
        <v>0</v>
      </c>
      <c r="G21" s="317">
        <v>0</v>
      </c>
      <c r="H21" s="318">
        <f>F21+G21</f>
        <v>0</v>
      </c>
      <c r="I21" s="318">
        <f t="shared" si="2"/>
        <v>0</v>
      </c>
    </row>
    <row r="22" spans="1:9" ht="27.75" customHeight="1" x14ac:dyDescent="0.25">
      <c r="A22" s="315" t="s">
        <v>256</v>
      </c>
      <c r="B22" s="316" t="s">
        <v>426</v>
      </c>
      <c r="C22" s="317">
        <v>0</v>
      </c>
      <c r="D22" s="317">
        <v>0</v>
      </c>
      <c r="E22" s="318">
        <f>C22+D22</f>
        <v>0</v>
      </c>
      <c r="F22" s="317">
        <v>0</v>
      </c>
      <c r="G22" s="317">
        <v>0</v>
      </c>
      <c r="H22" s="318">
        <f t="shared" ref="H22:H40" si="3">F22+G22</f>
        <v>0</v>
      </c>
      <c r="I22" s="318">
        <f t="shared" si="2"/>
        <v>0</v>
      </c>
    </row>
    <row r="23" spans="1:9" ht="15" customHeight="1" x14ac:dyDescent="0.25">
      <c r="A23" s="315" t="s">
        <v>257</v>
      </c>
      <c r="B23" s="316" t="s">
        <v>427</v>
      </c>
      <c r="C23" s="317">
        <v>0</v>
      </c>
      <c r="D23" s="317">
        <v>0</v>
      </c>
      <c r="E23" s="318">
        <v>0</v>
      </c>
      <c r="F23" s="317">
        <v>0</v>
      </c>
      <c r="G23" s="317">
        <v>0</v>
      </c>
      <c r="H23" s="318">
        <f t="shared" si="3"/>
        <v>0</v>
      </c>
      <c r="I23" s="318">
        <f t="shared" si="2"/>
        <v>0</v>
      </c>
    </row>
    <row r="24" spans="1:9" ht="15" customHeight="1" x14ac:dyDescent="0.25">
      <c r="A24" s="315" t="s">
        <v>258</v>
      </c>
      <c r="B24" s="316" t="s">
        <v>428</v>
      </c>
      <c r="C24" s="317">
        <v>0</v>
      </c>
      <c r="D24" s="317">
        <v>0</v>
      </c>
      <c r="E24" s="318">
        <v>0</v>
      </c>
      <c r="F24" s="317">
        <v>0</v>
      </c>
      <c r="G24" s="317">
        <v>0</v>
      </c>
      <c r="H24" s="318">
        <f t="shared" si="3"/>
        <v>0</v>
      </c>
      <c r="I24" s="318">
        <f t="shared" si="2"/>
        <v>0</v>
      </c>
    </row>
    <row r="25" spans="1:9" x14ac:dyDescent="0.25">
      <c r="A25" s="315" t="s">
        <v>260</v>
      </c>
      <c r="B25" s="316" t="s">
        <v>375</v>
      </c>
      <c r="C25" s="317">
        <f>C26+C27+C28+C29+C30+C31</f>
        <v>0</v>
      </c>
      <c r="D25" s="317">
        <v>0</v>
      </c>
      <c r="E25" s="431">
        <v>0</v>
      </c>
      <c r="F25" s="317">
        <v>0</v>
      </c>
      <c r="G25" s="317">
        <f t="shared" ref="G25:I25" si="4">G26+G27+G28+G29+G30+G31</f>
        <v>0</v>
      </c>
      <c r="H25" s="431">
        <f t="shared" si="4"/>
        <v>0</v>
      </c>
      <c r="I25" s="431">
        <f t="shared" si="4"/>
        <v>0</v>
      </c>
    </row>
    <row r="26" spans="1:9" x14ac:dyDescent="0.25">
      <c r="A26" s="315" t="s">
        <v>393</v>
      </c>
      <c r="B26" s="433" t="s">
        <v>396</v>
      </c>
      <c r="C26" s="317">
        <v>0</v>
      </c>
      <c r="D26" s="317">
        <v>0</v>
      </c>
      <c r="E26" s="318">
        <v>0</v>
      </c>
      <c r="F26" s="317">
        <v>0</v>
      </c>
      <c r="G26" s="317">
        <v>0</v>
      </c>
      <c r="H26" s="318">
        <f t="shared" si="3"/>
        <v>0</v>
      </c>
      <c r="I26" s="318">
        <f t="shared" si="2"/>
        <v>0</v>
      </c>
    </row>
    <row r="27" spans="1:9" x14ac:dyDescent="0.25">
      <c r="A27" s="315" t="s">
        <v>394</v>
      </c>
      <c r="B27" s="433" t="s">
        <v>397</v>
      </c>
      <c r="C27" s="317">
        <v>0</v>
      </c>
      <c r="D27" s="317">
        <v>0</v>
      </c>
      <c r="E27" s="318">
        <v>0</v>
      </c>
      <c r="F27" s="317">
        <v>0</v>
      </c>
      <c r="G27" s="317">
        <v>0</v>
      </c>
      <c r="H27" s="318">
        <f t="shared" si="3"/>
        <v>0</v>
      </c>
      <c r="I27" s="318">
        <f t="shared" si="2"/>
        <v>0</v>
      </c>
    </row>
    <row r="28" spans="1:9" ht="27.6" x14ac:dyDescent="0.25">
      <c r="A28" s="315" t="s">
        <v>383</v>
      </c>
      <c r="B28" s="433" t="s">
        <v>398</v>
      </c>
      <c r="C28" s="317">
        <v>0</v>
      </c>
      <c r="D28" s="317">
        <v>0</v>
      </c>
      <c r="E28" s="318">
        <v>0</v>
      </c>
      <c r="F28" s="317">
        <v>0</v>
      </c>
      <c r="G28" s="317">
        <v>0</v>
      </c>
      <c r="H28" s="318">
        <f t="shared" si="3"/>
        <v>0</v>
      </c>
      <c r="I28" s="318">
        <f t="shared" si="2"/>
        <v>0</v>
      </c>
    </row>
    <row r="29" spans="1:9" ht="27.6" x14ac:dyDescent="0.25">
      <c r="A29" s="315" t="s">
        <v>384</v>
      </c>
      <c r="B29" s="433" t="s">
        <v>429</v>
      </c>
      <c r="C29" s="317">
        <v>0</v>
      </c>
      <c r="D29" s="317">
        <v>0</v>
      </c>
      <c r="E29" s="318">
        <v>0</v>
      </c>
      <c r="F29" s="317">
        <v>0</v>
      </c>
      <c r="G29" s="317">
        <v>0</v>
      </c>
      <c r="H29" s="318">
        <f t="shared" si="3"/>
        <v>0</v>
      </c>
      <c r="I29" s="318">
        <f t="shared" si="2"/>
        <v>0</v>
      </c>
    </row>
    <row r="30" spans="1:9" ht="27.6" x14ac:dyDescent="0.25">
      <c r="A30" s="315" t="s">
        <v>385</v>
      </c>
      <c r="B30" s="433" t="s">
        <v>399</v>
      </c>
      <c r="C30" s="317">
        <v>0</v>
      </c>
      <c r="D30" s="317">
        <v>0</v>
      </c>
      <c r="E30" s="318">
        <v>0</v>
      </c>
      <c r="F30" s="317">
        <v>0</v>
      </c>
      <c r="G30" s="317">
        <v>0</v>
      </c>
      <c r="H30" s="318">
        <f t="shared" si="3"/>
        <v>0</v>
      </c>
      <c r="I30" s="318">
        <f t="shared" si="2"/>
        <v>0</v>
      </c>
    </row>
    <row r="31" spans="1:9" x14ac:dyDescent="0.25">
      <c r="A31" s="315" t="s">
        <v>386</v>
      </c>
      <c r="B31" s="433" t="s">
        <v>400</v>
      </c>
      <c r="C31" s="317">
        <v>0</v>
      </c>
      <c r="D31" s="317">
        <v>0</v>
      </c>
      <c r="E31" s="318">
        <v>0</v>
      </c>
      <c r="F31" s="317">
        <v>0</v>
      </c>
      <c r="G31" s="317">
        <v>0</v>
      </c>
      <c r="H31" s="318">
        <f t="shared" si="3"/>
        <v>0</v>
      </c>
      <c r="I31" s="318">
        <f t="shared" si="2"/>
        <v>0</v>
      </c>
    </row>
    <row r="32" spans="1:9" x14ac:dyDescent="0.25">
      <c r="A32" s="315" t="s">
        <v>327</v>
      </c>
      <c r="B32" s="316" t="s">
        <v>326</v>
      </c>
      <c r="C32" s="317">
        <v>0</v>
      </c>
      <c r="D32" s="317">
        <v>0</v>
      </c>
      <c r="E32" s="318">
        <f>C32+D32</f>
        <v>0</v>
      </c>
      <c r="F32" s="317">
        <v>0</v>
      </c>
      <c r="G32" s="317">
        <v>0</v>
      </c>
      <c r="H32" s="318">
        <f t="shared" si="3"/>
        <v>0</v>
      </c>
      <c r="I32" s="318">
        <f t="shared" si="2"/>
        <v>0</v>
      </c>
    </row>
    <row r="33" spans="1:13" x14ac:dyDescent="0.25">
      <c r="A33" s="315" t="s">
        <v>373</v>
      </c>
      <c r="B33" s="316" t="s">
        <v>259</v>
      </c>
      <c r="C33" s="317">
        <f>C34+C35</f>
        <v>0</v>
      </c>
      <c r="D33" s="317">
        <f t="shared" ref="D33:I33" si="5">D34+D35</f>
        <v>0</v>
      </c>
      <c r="E33" s="431">
        <f t="shared" si="5"/>
        <v>0</v>
      </c>
      <c r="F33" s="317">
        <f t="shared" si="5"/>
        <v>0</v>
      </c>
      <c r="G33" s="317">
        <f t="shared" si="5"/>
        <v>0</v>
      </c>
      <c r="H33" s="431">
        <f t="shared" si="5"/>
        <v>0</v>
      </c>
      <c r="I33" s="431">
        <f t="shared" si="5"/>
        <v>0</v>
      </c>
    </row>
    <row r="34" spans="1:13" x14ac:dyDescent="0.25">
      <c r="A34" s="315" t="s">
        <v>387</v>
      </c>
      <c r="B34" s="433" t="s">
        <v>401</v>
      </c>
      <c r="C34" s="317">
        <v>0</v>
      </c>
      <c r="D34" s="317">
        <v>0</v>
      </c>
      <c r="E34" s="318">
        <v>0</v>
      </c>
      <c r="F34" s="317">
        <v>0</v>
      </c>
      <c r="G34" s="317">
        <v>0</v>
      </c>
      <c r="H34" s="318">
        <f t="shared" si="3"/>
        <v>0</v>
      </c>
      <c r="I34" s="318">
        <f t="shared" si="2"/>
        <v>0</v>
      </c>
    </row>
    <row r="35" spans="1:13" x14ac:dyDescent="0.25">
      <c r="A35" s="315" t="s">
        <v>395</v>
      </c>
      <c r="B35" s="433" t="s">
        <v>402</v>
      </c>
      <c r="C35" s="317">
        <v>0</v>
      </c>
      <c r="D35" s="317">
        <v>0</v>
      </c>
      <c r="E35" s="318">
        <v>0</v>
      </c>
      <c r="F35" s="317">
        <v>0</v>
      </c>
      <c r="G35" s="317">
        <v>0</v>
      </c>
      <c r="H35" s="318">
        <f t="shared" si="3"/>
        <v>0</v>
      </c>
      <c r="I35" s="318">
        <f t="shared" si="2"/>
        <v>0</v>
      </c>
    </row>
    <row r="36" spans="1:13" x14ac:dyDescent="0.25">
      <c r="A36" s="315" t="s">
        <v>374</v>
      </c>
      <c r="B36" s="316" t="s">
        <v>261</v>
      </c>
      <c r="C36" s="317">
        <f>C37+C40</f>
        <v>0</v>
      </c>
      <c r="D36" s="317">
        <f t="shared" ref="D36:I36" si="6">D37+D40</f>
        <v>0</v>
      </c>
      <c r="E36" s="431">
        <f t="shared" si="6"/>
        <v>0</v>
      </c>
      <c r="F36" s="317">
        <f t="shared" si="6"/>
        <v>0</v>
      </c>
      <c r="G36" s="317">
        <f t="shared" si="6"/>
        <v>0</v>
      </c>
      <c r="H36" s="431">
        <f t="shared" si="6"/>
        <v>0</v>
      </c>
      <c r="I36" s="431">
        <f t="shared" si="6"/>
        <v>0</v>
      </c>
    </row>
    <row r="37" spans="1:13" x14ac:dyDescent="0.25">
      <c r="A37" s="315" t="s">
        <v>379</v>
      </c>
      <c r="B37" s="433" t="s">
        <v>403</v>
      </c>
      <c r="C37" s="317">
        <f>C38+C39</f>
        <v>0</v>
      </c>
      <c r="D37" s="317">
        <f>D38+D39</f>
        <v>0</v>
      </c>
      <c r="E37" s="318">
        <f>E38+E39</f>
        <v>0</v>
      </c>
      <c r="F37" s="317">
        <f>F38+F39</f>
        <v>0</v>
      </c>
      <c r="G37" s="317">
        <v>0</v>
      </c>
      <c r="H37" s="318">
        <f t="shared" si="3"/>
        <v>0</v>
      </c>
      <c r="I37" s="318">
        <f t="shared" si="2"/>
        <v>0</v>
      </c>
    </row>
    <row r="38" spans="1:13" x14ac:dyDescent="0.25">
      <c r="A38" s="315" t="s">
        <v>380</v>
      </c>
      <c r="B38" s="433" t="s">
        <v>405</v>
      </c>
      <c r="C38" s="317">
        <v>0</v>
      </c>
      <c r="D38" s="317">
        <v>0</v>
      </c>
      <c r="E38" s="318">
        <v>0</v>
      </c>
      <c r="F38" s="317">
        <v>0</v>
      </c>
      <c r="G38" s="317">
        <v>0</v>
      </c>
      <c r="H38" s="318">
        <f t="shared" si="3"/>
        <v>0</v>
      </c>
      <c r="I38" s="318">
        <f t="shared" si="2"/>
        <v>0</v>
      </c>
    </row>
    <row r="39" spans="1:13" ht="37.5" customHeight="1" x14ac:dyDescent="0.25">
      <c r="A39" s="315" t="s">
        <v>404</v>
      </c>
      <c r="B39" s="433" t="s">
        <v>406</v>
      </c>
      <c r="C39" s="317">
        <v>0</v>
      </c>
      <c r="D39" s="317">
        <v>0</v>
      </c>
      <c r="E39" s="318">
        <v>0</v>
      </c>
      <c r="F39" s="317">
        <v>0</v>
      </c>
      <c r="G39" s="317">
        <v>0</v>
      </c>
      <c r="H39" s="318">
        <f t="shared" si="3"/>
        <v>0</v>
      </c>
      <c r="I39" s="318">
        <f t="shared" si="2"/>
        <v>0</v>
      </c>
    </row>
    <row r="40" spans="1:13" x14ac:dyDescent="0.25">
      <c r="A40" s="315" t="s">
        <v>381</v>
      </c>
      <c r="B40" s="433" t="s">
        <v>407</v>
      </c>
      <c r="C40" s="317">
        <v>0</v>
      </c>
      <c r="D40" s="317">
        <v>0</v>
      </c>
      <c r="E40" s="318">
        <v>0</v>
      </c>
      <c r="F40" s="317">
        <v>0</v>
      </c>
      <c r="G40" s="317">
        <v>0</v>
      </c>
      <c r="H40" s="318">
        <f t="shared" si="3"/>
        <v>0</v>
      </c>
      <c r="I40" s="318">
        <f t="shared" si="2"/>
        <v>0</v>
      </c>
    </row>
    <row r="41" spans="1:13" s="321" customFormat="1" x14ac:dyDescent="0.25">
      <c r="A41" s="315"/>
      <c r="B41" s="319" t="s">
        <v>262</v>
      </c>
      <c r="C41" s="320">
        <f>C18+C22+C23+C24+C25+C32+C33+C36</f>
        <v>0</v>
      </c>
      <c r="D41" s="320">
        <f t="shared" ref="D41:I41" si="7">D18+D22+D23+D24+D25+D32+D33+D36</f>
        <v>0</v>
      </c>
      <c r="E41" s="320">
        <f t="shared" si="7"/>
        <v>0</v>
      </c>
      <c r="F41" s="320">
        <f t="shared" si="7"/>
        <v>0</v>
      </c>
      <c r="G41" s="320">
        <f t="shared" si="7"/>
        <v>0</v>
      </c>
      <c r="H41" s="320">
        <f t="shared" si="7"/>
        <v>0</v>
      </c>
      <c r="I41" s="320">
        <f t="shared" si="7"/>
        <v>0</v>
      </c>
    </row>
    <row r="42" spans="1:13" x14ac:dyDescent="0.25">
      <c r="A42" s="314" t="s">
        <v>263</v>
      </c>
      <c r="B42" s="447" t="s">
        <v>264</v>
      </c>
      <c r="C42" s="448"/>
      <c r="D42" s="448"/>
      <c r="E42" s="448"/>
      <c r="F42" s="448"/>
      <c r="G42" s="448"/>
      <c r="H42" s="448"/>
      <c r="I42" s="448"/>
    </row>
    <row r="43" spans="1:13" x14ac:dyDescent="0.25">
      <c r="A43" s="315" t="s">
        <v>265</v>
      </c>
      <c r="B43" s="316" t="s">
        <v>266</v>
      </c>
      <c r="C43" s="317">
        <v>0</v>
      </c>
      <c r="D43" s="317">
        <v>0</v>
      </c>
      <c r="E43" s="318">
        <f t="shared" ref="E43:E48" si="8">C43+D43</f>
        <v>0</v>
      </c>
      <c r="F43" s="317">
        <v>0</v>
      </c>
      <c r="G43" s="317">
        <v>0</v>
      </c>
      <c r="H43" s="318">
        <f t="shared" ref="H43:H50" si="9">F43+G43</f>
        <v>0</v>
      </c>
      <c r="I43" s="318">
        <f t="shared" ref="I43:I50" si="10">E43+H43</f>
        <v>0</v>
      </c>
    </row>
    <row r="44" spans="1:13" x14ac:dyDescent="0.25">
      <c r="A44" s="315" t="s">
        <v>267</v>
      </c>
      <c r="B44" s="316" t="s">
        <v>328</v>
      </c>
      <c r="C44" s="317">
        <v>0</v>
      </c>
      <c r="D44" s="317">
        <v>0</v>
      </c>
      <c r="E44" s="318">
        <f t="shared" si="8"/>
        <v>0</v>
      </c>
      <c r="F44" s="317">
        <v>0</v>
      </c>
      <c r="G44" s="317">
        <v>0</v>
      </c>
      <c r="H44" s="318">
        <f t="shared" si="9"/>
        <v>0</v>
      </c>
      <c r="I44" s="318">
        <f t="shared" si="10"/>
        <v>0</v>
      </c>
    </row>
    <row r="45" spans="1:13" x14ac:dyDescent="0.25">
      <c r="A45" s="315" t="s">
        <v>269</v>
      </c>
      <c r="B45" s="316" t="s">
        <v>329</v>
      </c>
      <c r="C45" s="317">
        <v>0</v>
      </c>
      <c r="D45" s="317">
        <v>0</v>
      </c>
      <c r="E45" s="318">
        <f t="shared" si="8"/>
        <v>0</v>
      </c>
      <c r="F45" s="317">
        <v>0</v>
      </c>
      <c r="G45" s="317">
        <v>0</v>
      </c>
      <c r="H45" s="318">
        <f t="shared" si="9"/>
        <v>0</v>
      </c>
      <c r="I45" s="318">
        <f t="shared" si="10"/>
        <v>0</v>
      </c>
    </row>
    <row r="46" spans="1:13" ht="27.6" x14ac:dyDescent="0.25">
      <c r="A46" s="315" t="s">
        <v>330</v>
      </c>
      <c r="B46" s="316" t="s">
        <v>408</v>
      </c>
      <c r="C46" s="317">
        <v>0</v>
      </c>
      <c r="D46" s="317">
        <v>0</v>
      </c>
      <c r="E46" s="318">
        <f t="shared" si="8"/>
        <v>0</v>
      </c>
      <c r="F46" s="317">
        <v>0</v>
      </c>
      <c r="G46" s="317">
        <v>0</v>
      </c>
      <c r="H46" s="318">
        <f t="shared" si="9"/>
        <v>0</v>
      </c>
      <c r="I46" s="318">
        <f t="shared" si="10"/>
        <v>0</v>
      </c>
    </row>
    <row r="47" spans="1:13" x14ac:dyDescent="0.25">
      <c r="A47" s="315" t="s">
        <v>331</v>
      </c>
      <c r="B47" s="316" t="s">
        <v>268</v>
      </c>
      <c r="C47" s="317">
        <v>0</v>
      </c>
      <c r="D47" s="317">
        <v>0</v>
      </c>
      <c r="E47" s="318">
        <f t="shared" si="8"/>
        <v>0</v>
      </c>
      <c r="F47" s="317">
        <v>0</v>
      </c>
      <c r="G47" s="317">
        <v>0</v>
      </c>
      <c r="H47" s="318">
        <f t="shared" si="9"/>
        <v>0</v>
      </c>
      <c r="I47" s="318">
        <f t="shared" si="10"/>
        <v>0</v>
      </c>
      <c r="M47" s="397"/>
    </row>
    <row r="48" spans="1:13" x14ac:dyDescent="0.25">
      <c r="A48" s="315" t="s">
        <v>332</v>
      </c>
      <c r="B48" s="316" t="s">
        <v>270</v>
      </c>
      <c r="C48" s="317">
        <v>0</v>
      </c>
      <c r="D48" s="317">
        <v>0</v>
      </c>
      <c r="E48" s="318">
        <f t="shared" si="8"/>
        <v>0</v>
      </c>
      <c r="F48" s="317">
        <v>0</v>
      </c>
      <c r="G48" s="317">
        <v>0</v>
      </c>
      <c r="H48" s="318">
        <f t="shared" si="9"/>
        <v>0</v>
      </c>
      <c r="I48" s="318">
        <f t="shared" si="10"/>
        <v>0</v>
      </c>
    </row>
    <row r="49" spans="1:9" x14ac:dyDescent="0.25">
      <c r="A49" s="315" t="s">
        <v>459</v>
      </c>
      <c r="B49" s="316" t="s">
        <v>460</v>
      </c>
      <c r="C49" s="317">
        <v>0</v>
      </c>
      <c r="D49" s="317">
        <v>0</v>
      </c>
      <c r="E49" s="431">
        <v>0</v>
      </c>
      <c r="F49" s="317">
        <v>0</v>
      </c>
      <c r="G49" s="317">
        <v>0</v>
      </c>
      <c r="H49" s="431">
        <v>0</v>
      </c>
      <c r="I49" s="431">
        <v>0</v>
      </c>
    </row>
    <row r="50" spans="1:9" s="321" customFormat="1" x14ac:dyDescent="0.25">
      <c r="A50" s="315"/>
      <c r="B50" s="319" t="s">
        <v>271</v>
      </c>
      <c r="C50" s="320">
        <f>SUM(C43:C49)</f>
        <v>0</v>
      </c>
      <c r="D50" s="320">
        <f>SUM(D43:D49)</f>
        <v>0</v>
      </c>
      <c r="E50" s="320">
        <f>C50+D50</f>
        <v>0</v>
      </c>
      <c r="F50" s="320">
        <f>SUM(F43:F49)</f>
        <v>0</v>
      </c>
      <c r="G50" s="320">
        <f>SUM(G43:G49)</f>
        <v>0</v>
      </c>
      <c r="H50" s="320">
        <f t="shared" si="9"/>
        <v>0</v>
      </c>
      <c r="I50" s="320">
        <f t="shared" si="10"/>
        <v>0</v>
      </c>
    </row>
    <row r="51" spans="1:9" x14ac:dyDescent="0.25">
      <c r="A51" s="314" t="s">
        <v>272</v>
      </c>
      <c r="B51" s="447" t="s">
        <v>430</v>
      </c>
      <c r="C51" s="448"/>
      <c r="D51" s="448"/>
      <c r="E51" s="448"/>
      <c r="F51" s="448"/>
      <c r="G51" s="448"/>
      <c r="H51" s="448"/>
      <c r="I51" s="448"/>
    </row>
    <row r="52" spans="1:9" s="435" customFormat="1" x14ac:dyDescent="0.25">
      <c r="A52" s="315" t="s">
        <v>273</v>
      </c>
      <c r="B52" s="432" t="s">
        <v>431</v>
      </c>
      <c r="C52" s="317">
        <f t="shared" ref="C52:I52" si="11">C53+C54</f>
        <v>0</v>
      </c>
      <c r="D52" s="317">
        <f t="shared" si="11"/>
        <v>0</v>
      </c>
      <c r="E52" s="318">
        <f t="shared" si="11"/>
        <v>0</v>
      </c>
      <c r="F52" s="317">
        <f t="shared" si="11"/>
        <v>0</v>
      </c>
      <c r="G52" s="317">
        <f t="shared" si="11"/>
        <v>0</v>
      </c>
      <c r="H52" s="318">
        <f t="shared" si="11"/>
        <v>0</v>
      </c>
      <c r="I52" s="318">
        <f t="shared" si="11"/>
        <v>0</v>
      </c>
    </row>
    <row r="53" spans="1:9" x14ac:dyDescent="0.25">
      <c r="A53" s="315" t="s">
        <v>432</v>
      </c>
      <c r="B53" s="433" t="s">
        <v>415</v>
      </c>
      <c r="C53" s="317">
        <v>0</v>
      </c>
      <c r="D53" s="317">
        <v>0</v>
      </c>
      <c r="E53" s="318">
        <f>C53+D53</f>
        <v>0</v>
      </c>
      <c r="F53" s="317">
        <v>0</v>
      </c>
      <c r="G53" s="317">
        <v>0</v>
      </c>
      <c r="H53" s="318">
        <f>F53+G53</f>
        <v>0</v>
      </c>
      <c r="I53" s="318">
        <f>E53+H53</f>
        <v>0</v>
      </c>
    </row>
    <row r="54" spans="1:9" x14ac:dyDescent="0.25">
      <c r="A54" s="315" t="s">
        <v>433</v>
      </c>
      <c r="B54" s="433" t="s">
        <v>409</v>
      </c>
      <c r="C54" s="317">
        <v>0</v>
      </c>
      <c r="D54" s="317">
        <v>0</v>
      </c>
      <c r="E54" s="318">
        <f>C54+D54</f>
        <v>0</v>
      </c>
      <c r="F54" s="317">
        <v>0</v>
      </c>
      <c r="G54" s="317">
        <v>0</v>
      </c>
      <c r="H54" s="318">
        <f>F54+G54</f>
        <v>0</v>
      </c>
      <c r="I54" s="318">
        <f>E54+H54</f>
        <v>0</v>
      </c>
    </row>
    <row r="55" spans="1:9" x14ac:dyDescent="0.25">
      <c r="A55" s="315" t="s">
        <v>274</v>
      </c>
      <c r="B55" s="316" t="s">
        <v>410</v>
      </c>
      <c r="C55" s="317">
        <f t="shared" ref="C55:I55" si="12">C56+C57+C58+C59+C60</f>
        <v>0</v>
      </c>
      <c r="D55" s="317">
        <f t="shared" si="12"/>
        <v>0</v>
      </c>
      <c r="E55" s="431">
        <f t="shared" si="12"/>
        <v>0</v>
      </c>
      <c r="F55" s="317">
        <f t="shared" si="12"/>
        <v>0</v>
      </c>
      <c r="G55" s="317">
        <f t="shared" si="12"/>
        <v>0</v>
      </c>
      <c r="H55" s="431">
        <f t="shared" si="12"/>
        <v>0</v>
      </c>
      <c r="I55" s="431">
        <f t="shared" si="12"/>
        <v>0</v>
      </c>
    </row>
    <row r="56" spans="1:9" x14ac:dyDescent="0.25">
      <c r="A56" s="315" t="s">
        <v>434</v>
      </c>
      <c r="B56" s="433" t="s">
        <v>458</v>
      </c>
      <c r="C56" s="317">
        <v>0</v>
      </c>
      <c r="D56" s="317">
        <v>0</v>
      </c>
      <c r="E56" s="318">
        <f t="shared" ref="E56:E60" si="13">C56+D56</f>
        <v>0</v>
      </c>
      <c r="F56" s="317">
        <v>0</v>
      </c>
      <c r="G56" s="317">
        <v>0</v>
      </c>
      <c r="H56" s="318">
        <f t="shared" ref="H56:H60" si="14">F56+G56</f>
        <v>0</v>
      </c>
      <c r="I56" s="318">
        <f t="shared" ref="I56:I60" si="15">E56+H56</f>
        <v>0</v>
      </c>
    </row>
    <row r="57" spans="1:9" x14ac:dyDescent="0.25">
      <c r="A57" s="315" t="s">
        <v>435</v>
      </c>
      <c r="B57" s="433" t="s">
        <v>411</v>
      </c>
      <c r="C57" s="317">
        <v>0</v>
      </c>
      <c r="D57" s="317">
        <v>0</v>
      </c>
      <c r="E57" s="318">
        <f t="shared" si="13"/>
        <v>0</v>
      </c>
      <c r="F57" s="317">
        <v>0</v>
      </c>
      <c r="G57" s="317">
        <v>0</v>
      </c>
      <c r="H57" s="318">
        <f t="shared" si="14"/>
        <v>0</v>
      </c>
      <c r="I57" s="318">
        <f t="shared" si="15"/>
        <v>0</v>
      </c>
    </row>
    <row r="58" spans="1:9" ht="25.5" customHeight="1" x14ac:dyDescent="0.25">
      <c r="A58" s="315" t="s">
        <v>436</v>
      </c>
      <c r="B58" s="433" t="s">
        <v>412</v>
      </c>
      <c r="C58" s="317">
        <v>0</v>
      </c>
      <c r="D58" s="317">
        <v>0</v>
      </c>
      <c r="E58" s="318">
        <f t="shared" si="13"/>
        <v>0</v>
      </c>
      <c r="F58" s="317">
        <v>0</v>
      </c>
      <c r="G58" s="317">
        <v>0</v>
      </c>
      <c r="H58" s="318">
        <f t="shared" si="14"/>
        <v>0</v>
      </c>
      <c r="I58" s="318">
        <f t="shared" si="15"/>
        <v>0</v>
      </c>
    </row>
    <row r="59" spans="1:9" x14ac:dyDescent="0.25">
      <c r="A59" s="315" t="s">
        <v>437</v>
      </c>
      <c r="B59" s="433" t="s">
        <v>413</v>
      </c>
      <c r="C59" s="317">
        <v>0</v>
      </c>
      <c r="D59" s="317">
        <v>0</v>
      </c>
      <c r="E59" s="318">
        <f t="shared" si="13"/>
        <v>0</v>
      </c>
      <c r="F59" s="317">
        <v>0</v>
      </c>
      <c r="G59" s="317">
        <v>0</v>
      </c>
      <c r="H59" s="318">
        <f t="shared" si="14"/>
        <v>0</v>
      </c>
      <c r="I59" s="318">
        <f t="shared" si="15"/>
        <v>0</v>
      </c>
    </row>
    <row r="60" spans="1:9" ht="26.25" customHeight="1" x14ac:dyDescent="0.25">
      <c r="A60" s="315" t="s">
        <v>438</v>
      </c>
      <c r="B60" s="433" t="s">
        <v>414</v>
      </c>
      <c r="C60" s="317">
        <v>0</v>
      </c>
      <c r="D60" s="317">
        <v>0</v>
      </c>
      <c r="E60" s="318">
        <f t="shared" si="13"/>
        <v>0</v>
      </c>
      <c r="F60" s="317">
        <v>0</v>
      </c>
      <c r="G60" s="317">
        <v>0</v>
      </c>
      <c r="H60" s="318">
        <f t="shared" si="14"/>
        <v>0</v>
      </c>
      <c r="I60" s="318">
        <f t="shared" si="15"/>
        <v>0</v>
      </c>
    </row>
    <row r="61" spans="1:9" x14ac:dyDescent="0.25">
      <c r="A61" s="315" t="s">
        <v>439</v>
      </c>
      <c r="B61" s="316" t="s">
        <v>275</v>
      </c>
      <c r="C61" s="317">
        <v>0</v>
      </c>
      <c r="D61" s="317">
        <v>0</v>
      </c>
      <c r="E61" s="318">
        <f>C61+D61</f>
        <v>0</v>
      </c>
      <c r="F61" s="317">
        <v>0</v>
      </c>
      <c r="G61" s="317">
        <v>0</v>
      </c>
      <c r="H61" s="318">
        <f>F61+G61</f>
        <v>0</v>
      </c>
      <c r="I61" s="318">
        <f>E61+H61</f>
        <v>0</v>
      </c>
    </row>
    <row r="62" spans="1:9" s="321" customFormat="1" x14ac:dyDescent="0.25">
      <c r="A62" s="315" t="s">
        <v>440</v>
      </c>
      <c r="B62" s="316" t="s">
        <v>348</v>
      </c>
      <c r="C62" s="317">
        <v>0</v>
      </c>
      <c r="D62" s="317">
        <v>0</v>
      </c>
      <c r="E62" s="318">
        <f>C62+D62</f>
        <v>0</v>
      </c>
      <c r="F62" s="317">
        <v>0</v>
      </c>
      <c r="G62" s="317">
        <v>0</v>
      </c>
      <c r="H62" s="318">
        <f>F62+G62</f>
        <v>0</v>
      </c>
      <c r="I62" s="318">
        <f>E62+H62</f>
        <v>0</v>
      </c>
    </row>
    <row r="63" spans="1:9" s="321" customFormat="1" x14ac:dyDescent="0.25">
      <c r="A63" s="315"/>
      <c r="B63" s="319" t="s">
        <v>276</v>
      </c>
      <c r="C63" s="320">
        <f>C52+C55+C61+C62</f>
        <v>0</v>
      </c>
      <c r="D63" s="320">
        <f t="shared" ref="D63:I63" si="16">D52+D55+D61+D62</f>
        <v>0</v>
      </c>
      <c r="E63" s="320">
        <f t="shared" si="16"/>
        <v>0</v>
      </c>
      <c r="F63" s="320">
        <f t="shared" si="16"/>
        <v>0</v>
      </c>
      <c r="G63" s="320">
        <f t="shared" si="16"/>
        <v>0</v>
      </c>
      <c r="H63" s="320">
        <f t="shared" si="16"/>
        <v>0</v>
      </c>
      <c r="I63" s="320">
        <f t="shared" si="16"/>
        <v>0</v>
      </c>
    </row>
    <row r="64" spans="1:9" s="321" customFormat="1" x14ac:dyDescent="0.25">
      <c r="A64" s="323" t="s">
        <v>277</v>
      </c>
      <c r="B64" s="447" t="s">
        <v>441</v>
      </c>
      <c r="C64" s="448"/>
      <c r="D64" s="448"/>
      <c r="E64" s="448"/>
      <c r="F64" s="448"/>
      <c r="G64" s="448"/>
      <c r="H64" s="448"/>
      <c r="I64" s="448"/>
    </row>
    <row r="65" spans="1:9" s="321" customFormat="1" x14ac:dyDescent="0.25">
      <c r="A65" s="315" t="s">
        <v>278</v>
      </c>
      <c r="B65" s="316" t="s">
        <v>352</v>
      </c>
      <c r="C65" s="317">
        <v>0</v>
      </c>
      <c r="D65" s="317">
        <v>0</v>
      </c>
      <c r="E65" s="318">
        <f>C65+D65</f>
        <v>0</v>
      </c>
      <c r="F65" s="317">
        <v>0</v>
      </c>
      <c r="G65" s="317">
        <v>0</v>
      </c>
      <c r="H65" s="318">
        <f>F65+G65</f>
        <v>0</v>
      </c>
      <c r="I65" s="318">
        <f>E65+H65</f>
        <v>0</v>
      </c>
    </row>
    <row r="66" spans="1:9" s="321" customFormat="1" x14ac:dyDescent="0.25">
      <c r="A66" s="315" t="s">
        <v>442</v>
      </c>
      <c r="B66" s="316" t="s">
        <v>353</v>
      </c>
      <c r="C66" s="317">
        <v>0</v>
      </c>
      <c r="D66" s="317">
        <v>0</v>
      </c>
      <c r="E66" s="318">
        <f>C66+D66</f>
        <v>0</v>
      </c>
      <c r="F66" s="317">
        <v>0</v>
      </c>
      <c r="G66" s="317">
        <v>0</v>
      </c>
      <c r="H66" s="318">
        <f>F66+G66</f>
        <v>0</v>
      </c>
      <c r="I66" s="318">
        <f>E66+H66</f>
        <v>0</v>
      </c>
    </row>
    <row r="67" spans="1:9" s="321" customFormat="1" x14ac:dyDescent="0.25">
      <c r="A67" s="315"/>
      <c r="B67" s="319" t="s">
        <v>279</v>
      </c>
      <c r="C67" s="320">
        <f>C65</f>
        <v>0</v>
      </c>
      <c r="D67" s="320">
        <f>D65</f>
        <v>0</v>
      </c>
      <c r="E67" s="320">
        <f>C67+D67</f>
        <v>0</v>
      </c>
      <c r="F67" s="320">
        <f>F65</f>
        <v>0</v>
      </c>
      <c r="G67" s="320">
        <f>G65</f>
        <v>0</v>
      </c>
      <c r="H67" s="320">
        <f>F67+G67</f>
        <v>0</v>
      </c>
      <c r="I67" s="320">
        <f>E67+H67</f>
        <v>0</v>
      </c>
    </row>
    <row r="68" spans="1:9" s="321" customFormat="1" x14ac:dyDescent="0.25">
      <c r="A68" s="323" t="s">
        <v>280</v>
      </c>
      <c r="B68" s="447" t="s">
        <v>443</v>
      </c>
      <c r="C68" s="448"/>
      <c r="D68" s="448"/>
      <c r="E68" s="448"/>
      <c r="F68" s="448"/>
      <c r="G68" s="448"/>
      <c r="H68" s="448"/>
      <c r="I68" s="448"/>
    </row>
    <row r="69" spans="1:9" s="321" customFormat="1" x14ac:dyDescent="0.25">
      <c r="A69" s="315" t="s">
        <v>281</v>
      </c>
      <c r="B69" s="316" t="s">
        <v>443</v>
      </c>
      <c r="C69" s="317">
        <v>0</v>
      </c>
      <c r="D69" s="317">
        <v>0</v>
      </c>
      <c r="E69" s="318">
        <f>C69+D69</f>
        <v>0</v>
      </c>
      <c r="F69" s="317">
        <v>0</v>
      </c>
      <c r="G69" s="317">
        <v>0</v>
      </c>
      <c r="H69" s="318">
        <f>F69+G69</f>
        <v>0</v>
      </c>
      <c r="I69" s="318">
        <f>E69+H69</f>
        <v>0</v>
      </c>
    </row>
    <row r="70" spans="1:9" s="321" customFormat="1" x14ac:dyDescent="0.25">
      <c r="A70" s="315"/>
      <c r="B70" s="319" t="s">
        <v>282</v>
      </c>
      <c r="C70" s="320">
        <f>C69</f>
        <v>0</v>
      </c>
      <c r="D70" s="320">
        <f>D69</f>
        <v>0</v>
      </c>
      <c r="E70" s="320">
        <f>C70+D70</f>
        <v>0</v>
      </c>
      <c r="F70" s="320">
        <f>F69</f>
        <v>0</v>
      </c>
      <c r="G70" s="320">
        <f>G69</f>
        <v>0</v>
      </c>
      <c r="H70" s="320">
        <f>F70+G70</f>
        <v>0</v>
      </c>
      <c r="I70" s="320">
        <f>E70+H70</f>
        <v>0</v>
      </c>
    </row>
    <row r="71" spans="1:9" s="321" customFormat="1" x14ac:dyDescent="0.25">
      <c r="A71" s="323" t="s">
        <v>333</v>
      </c>
      <c r="B71" s="447" t="s">
        <v>337</v>
      </c>
      <c r="C71" s="448"/>
      <c r="D71" s="448"/>
      <c r="E71" s="448"/>
      <c r="F71" s="448"/>
      <c r="G71" s="448"/>
      <c r="H71" s="448"/>
      <c r="I71" s="448"/>
    </row>
    <row r="72" spans="1:9" s="321" customFormat="1" x14ac:dyDescent="0.25">
      <c r="A72" s="315" t="s">
        <v>334</v>
      </c>
      <c r="B72" s="316" t="s">
        <v>337</v>
      </c>
      <c r="C72" s="317">
        <v>0</v>
      </c>
      <c r="D72" s="317">
        <v>0</v>
      </c>
      <c r="E72" s="318">
        <f>C72+D72</f>
        <v>0</v>
      </c>
      <c r="F72" s="317">
        <v>0</v>
      </c>
      <c r="G72" s="317">
        <v>0</v>
      </c>
      <c r="H72" s="318">
        <f>F72+G72</f>
        <v>0</v>
      </c>
      <c r="I72" s="318">
        <f>E72+H72</f>
        <v>0</v>
      </c>
    </row>
    <row r="73" spans="1:9" s="321" customFormat="1" x14ac:dyDescent="0.25">
      <c r="A73" s="315"/>
      <c r="B73" s="319" t="s">
        <v>335</v>
      </c>
      <c r="C73" s="320">
        <f>C72</f>
        <v>0</v>
      </c>
      <c r="D73" s="320">
        <f>D72</f>
        <v>0</v>
      </c>
      <c r="E73" s="320">
        <f>C73+D73</f>
        <v>0</v>
      </c>
      <c r="F73" s="320">
        <f>F72</f>
        <v>0</v>
      </c>
      <c r="G73" s="320">
        <f>G72</f>
        <v>0</v>
      </c>
      <c r="H73" s="320">
        <f>F73+G73</f>
        <v>0</v>
      </c>
      <c r="I73" s="320">
        <f>E73+H73</f>
        <v>0</v>
      </c>
    </row>
    <row r="74" spans="1:9" s="321" customFormat="1" x14ac:dyDescent="0.25">
      <c r="A74" s="323" t="s">
        <v>336</v>
      </c>
      <c r="B74" s="447" t="s">
        <v>444</v>
      </c>
      <c r="C74" s="448"/>
      <c r="D74" s="448"/>
      <c r="E74" s="448"/>
      <c r="F74" s="448"/>
      <c r="G74" s="448"/>
      <c r="H74" s="448"/>
      <c r="I74" s="448"/>
    </row>
    <row r="75" spans="1:9" s="321" customFormat="1" x14ac:dyDescent="0.25">
      <c r="A75" s="315" t="s">
        <v>338</v>
      </c>
      <c r="B75" s="316" t="s">
        <v>444</v>
      </c>
      <c r="C75" s="317">
        <v>0</v>
      </c>
      <c r="D75" s="317">
        <v>0</v>
      </c>
      <c r="E75" s="318">
        <f>C75+D75</f>
        <v>0</v>
      </c>
      <c r="F75" s="317">
        <v>0</v>
      </c>
      <c r="G75" s="317">
        <v>0</v>
      </c>
      <c r="H75" s="318">
        <f>F75+G75</f>
        <v>0</v>
      </c>
      <c r="I75" s="318">
        <f>E75+H75</f>
        <v>0</v>
      </c>
    </row>
    <row r="76" spans="1:9" s="321" customFormat="1" x14ac:dyDescent="0.25">
      <c r="A76" s="315"/>
      <c r="B76" s="319" t="s">
        <v>339</v>
      </c>
      <c r="C76" s="320">
        <f>C75</f>
        <v>0</v>
      </c>
      <c r="D76" s="320">
        <f>D75</f>
        <v>0</v>
      </c>
      <c r="E76" s="320">
        <f>C76+D76</f>
        <v>0</v>
      </c>
      <c r="F76" s="320">
        <f>F75</f>
        <v>0</v>
      </c>
      <c r="G76" s="320">
        <f>G75</f>
        <v>0</v>
      </c>
      <c r="H76" s="320">
        <f>F76+G76</f>
        <v>0</v>
      </c>
      <c r="I76" s="320">
        <f>E76+H76</f>
        <v>0</v>
      </c>
    </row>
    <row r="77" spans="1:9" s="321" customFormat="1" x14ac:dyDescent="0.25">
      <c r="A77" s="323" t="s">
        <v>340</v>
      </c>
      <c r="B77" s="447" t="s">
        <v>361</v>
      </c>
      <c r="C77" s="448"/>
      <c r="D77" s="448"/>
      <c r="E77" s="448"/>
      <c r="F77" s="448"/>
      <c r="G77" s="448"/>
      <c r="H77" s="448"/>
      <c r="I77" s="448"/>
    </row>
    <row r="78" spans="1:9" s="321" customFormat="1" x14ac:dyDescent="0.25">
      <c r="A78" s="315" t="s">
        <v>342</v>
      </c>
      <c r="B78" s="316" t="s">
        <v>355</v>
      </c>
      <c r="C78" s="317">
        <v>0</v>
      </c>
      <c r="D78" s="317">
        <v>0</v>
      </c>
      <c r="E78" s="318">
        <f>C78+D78</f>
        <v>0</v>
      </c>
      <c r="F78" s="317">
        <v>0</v>
      </c>
      <c r="G78" s="317">
        <v>0</v>
      </c>
      <c r="H78" s="318">
        <f>F78+G78</f>
        <v>0</v>
      </c>
      <c r="I78" s="318">
        <f>E78+H78</f>
        <v>0</v>
      </c>
    </row>
    <row r="79" spans="1:9" s="321" customFormat="1" x14ac:dyDescent="0.25">
      <c r="A79" s="315" t="s">
        <v>445</v>
      </c>
      <c r="B79" s="316" t="s">
        <v>356</v>
      </c>
      <c r="C79" s="317">
        <v>0</v>
      </c>
      <c r="D79" s="317">
        <v>0</v>
      </c>
      <c r="E79" s="318">
        <f>C79+D79</f>
        <v>0</v>
      </c>
      <c r="F79" s="317">
        <v>0</v>
      </c>
      <c r="G79" s="317">
        <v>0</v>
      </c>
      <c r="H79" s="318">
        <f>F79+G79</f>
        <v>0</v>
      </c>
      <c r="I79" s="318">
        <f>E79+H79</f>
        <v>0</v>
      </c>
    </row>
    <row r="80" spans="1:9" s="321" customFormat="1" x14ac:dyDescent="0.25">
      <c r="A80" s="315"/>
      <c r="B80" s="319" t="s">
        <v>341</v>
      </c>
      <c r="C80" s="320">
        <f>C78+C79</f>
        <v>0</v>
      </c>
      <c r="D80" s="320">
        <f>D78</f>
        <v>0</v>
      </c>
      <c r="E80" s="320">
        <f>C80+D80</f>
        <v>0</v>
      </c>
      <c r="F80" s="320">
        <f>F78</f>
        <v>0</v>
      </c>
      <c r="G80" s="320">
        <f>G78</f>
        <v>0</v>
      </c>
      <c r="H80" s="320">
        <f>F80+G80</f>
        <v>0</v>
      </c>
      <c r="I80" s="320">
        <f>E80+H80</f>
        <v>0</v>
      </c>
    </row>
    <row r="81" spans="1:9" s="321" customFormat="1" x14ac:dyDescent="0.25">
      <c r="A81" s="323" t="s">
        <v>343</v>
      </c>
      <c r="B81" s="447" t="s">
        <v>357</v>
      </c>
      <c r="C81" s="448"/>
      <c r="D81" s="448"/>
      <c r="E81" s="448"/>
      <c r="F81" s="448"/>
      <c r="G81" s="448"/>
      <c r="H81" s="448"/>
      <c r="I81" s="448"/>
    </row>
    <row r="82" spans="1:9" s="321" customFormat="1" x14ac:dyDescent="0.25">
      <c r="A82" s="315" t="s">
        <v>344</v>
      </c>
      <c r="B82" s="316" t="s">
        <v>357</v>
      </c>
      <c r="C82" s="317">
        <v>0</v>
      </c>
      <c r="D82" s="317">
        <v>0</v>
      </c>
      <c r="E82" s="318">
        <f>C82+D82</f>
        <v>0</v>
      </c>
      <c r="F82" s="317">
        <v>0</v>
      </c>
      <c r="G82" s="317">
        <v>0</v>
      </c>
      <c r="H82" s="318">
        <f>F82+G82</f>
        <v>0</v>
      </c>
      <c r="I82" s="318">
        <f>E82+H82</f>
        <v>0</v>
      </c>
    </row>
    <row r="83" spans="1:9" s="321" customFormat="1" x14ac:dyDescent="0.25">
      <c r="A83" s="315"/>
      <c r="B83" s="319" t="s">
        <v>345</v>
      </c>
      <c r="C83" s="320">
        <f>C82</f>
        <v>0</v>
      </c>
      <c r="D83" s="320">
        <f>D81</f>
        <v>0</v>
      </c>
      <c r="E83" s="320">
        <f>C83+D83</f>
        <v>0</v>
      </c>
      <c r="F83" s="320">
        <f>F81</f>
        <v>0</v>
      </c>
      <c r="G83" s="320">
        <f>G81</f>
        <v>0</v>
      </c>
      <c r="H83" s="320">
        <f>F83+G83</f>
        <v>0</v>
      </c>
      <c r="I83" s="320">
        <f>E83+H83</f>
        <v>0</v>
      </c>
    </row>
    <row r="84" spans="1:9" s="327" customFormat="1" ht="13.8" x14ac:dyDescent="0.25">
      <c r="A84" s="323" t="s">
        <v>346</v>
      </c>
      <c r="B84" s="447" t="s">
        <v>446</v>
      </c>
      <c r="C84" s="448"/>
      <c r="D84" s="448"/>
      <c r="E84" s="448"/>
      <c r="F84" s="448"/>
      <c r="G84" s="448"/>
      <c r="H84" s="448"/>
      <c r="I84" s="448"/>
    </row>
    <row r="85" spans="1:9" s="331" customFormat="1" ht="13.8" x14ac:dyDescent="0.25">
      <c r="A85" s="315" t="s">
        <v>347</v>
      </c>
      <c r="B85" s="316" t="s">
        <v>447</v>
      </c>
      <c r="C85" s="317">
        <v>0</v>
      </c>
      <c r="D85" s="317">
        <v>0</v>
      </c>
      <c r="E85" s="318">
        <f>C85+D85</f>
        <v>0</v>
      </c>
      <c r="F85" s="317">
        <v>0</v>
      </c>
      <c r="G85" s="317">
        <v>0</v>
      </c>
      <c r="H85" s="318">
        <f>F85+G85</f>
        <v>0</v>
      </c>
      <c r="I85" s="318">
        <f>E85+H85</f>
        <v>0</v>
      </c>
    </row>
    <row r="86" spans="1:9" x14ac:dyDescent="0.25">
      <c r="A86" s="315"/>
      <c r="B86" s="319" t="s">
        <v>349</v>
      </c>
      <c r="C86" s="320">
        <f>C85</f>
        <v>0</v>
      </c>
      <c r="D86" s="320">
        <f>D84</f>
        <v>0</v>
      </c>
      <c r="E86" s="320">
        <f>C86+D86</f>
        <v>0</v>
      </c>
      <c r="F86" s="320">
        <f>F84</f>
        <v>0</v>
      </c>
      <c r="G86" s="320">
        <f>G84</f>
        <v>0</v>
      </c>
      <c r="H86" s="320">
        <f>F86+G86</f>
        <v>0</v>
      </c>
      <c r="I86" s="320">
        <f>E86+H86</f>
        <v>0</v>
      </c>
    </row>
    <row r="87" spans="1:9" x14ac:dyDescent="0.25">
      <c r="A87" s="323" t="s">
        <v>350</v>
      </c>
      <c r="B87" s="447" t="s">
        <v>448</v>
      </c>
      <c r="C87" s="448"/>
      <c r="D87" s="448"/>
      <c r="E87" s="448"/>
      <c r="F87" s="448"/>
      <c r="G87" s="448"/>
      <c r="H87" s="448"/>
      <c r="I87" s="448"/>
    </row>
    <row r="88" spans="1:9" ht="27.6" x14ac:dyDescent="0.25">
      <c r="A88" s="315" t="s">
        <v>351</v>
      </c>
      <c r="B88" s="316" t="s">
        <v>449</v>
      </c>
      <c r="C88" s="317">
        <v>0</v>
      </c>
      <c r="D88" s="317">
        <v>0</v>
      </c>
      <c r="E88" s="318">
        <f>C88+D88</f>
        <v>0</v>
      </c>
      <c r="F88" s="317">
        <v>0</v>
      </c>
      <c r="G88" s="317">
        <v>0</v>
      </c>
      <c r="H88" s="318">
        <f>F88+G88</f>
        <v>0</v>
      </c>
      <c r="I88" s="318">
        <f>E88+H88</f>
        <v>0</v>
      </c>
    </row>
    <row r="89" spans="1:9" ht="27.6" x14ac:dyDescent="0.25">
      <c r="A89" s="315" t="s">
        <v>450</v>
      </c>
      <c r="B89" s="316" t="s">
        <v>451</v>
      </c>
      <c r="C89" s="317">
        <v>0</v>
      </c>
      <c r="D89" s="317">
        <v>0</v>
      </c>
      <c r="E89" s="318">
        <v>0</v>
      </c>
      <c r="F89" s="317">
        <v>0</v>
      </c>
      <c r="G89" s="317">
        <v>0</v>
      </c>
      <c r="H89" s="318">
        <v>0</v>
      </c>
      <c r="I89" s="318">
        <v>0</v>
      </c>
    </row>
    <row r="90" spans="1:9" x14ac:dyDescent="0.25">
      <c r="A90" s="315"/>
      <c r="B90" s="319" t="s">
        <v>354</v>
      </c>
      <c r="C90" s="320">
        <f>C88+C89</f>
        <v>0</v>
      </c>
      <c r="D90" s="320">
        <f t="shared" ref="D90:I90" si="17">D88+D89</f>
        <v>0</v>
      </c>
      <c r="E90" s="320">
        <f t="shared" si="17"/>
        <v>0</v>
      </c>
      <c r="F90" s="320">
        <f t="shared" si="17"/>
        <v>0</v>
      </c>
      <c r="G90" s="320">
        <f t="shared" si="17"/>
        <v>0</v>
      </c>
      <c r="H90" s="320">
        <f t="shared" si="17"/>
        <v>0</v>
      </c>
      <c r="I90" s="320">
        <f t="shared" si="17"/>
        <v>0</v>
      </c>
    </row>
    <row r="91" spans="1:9" x14ac:dyDescent="0.25">
      <c r="A91" s="323" t="s">
        <v>452</v>
      </c>
      <c r="B91" s="447" t="s">
        <v>454</v>
      </c>
      <c r="C91" s="448"/>
      <c r="D91" s="448"/>
      <c r="E91" s="448"/>
      <c r="F91" s="448"/>
      <c r="G91" s="448"/>
      <c r="H91" s="448"/>
      <c r="I91" s="448"/>
    </row>
    <row r="92" spans="1:9" x14ac:dyDescent="0.25">
      <c r="A92" s="315" t="s">
        <v>453</v>
      </c>
      <c r="B92" s="316" t="s">
        <v>454</v>
      </c>
      <c r="C92" s="317">
        <v>0</v>
      </c>
      <c r="D92" s="317">
        <v>0</v>
      </c>
      <c r="E92" s="318">
        <f>C92+D92</f>
        <v>0</v>
      </c>
      <c r="F92" s="317">
        <v>0</v>
      </c>
      <c r="G92" s="317">
        <v>0</v>
      </c>
      <c r="H92" s="318">
        <f>F92+G92</f>
        <v>0</v>
      </c>
      <c r="I92" s="318">
        <f>E92+H92</f>
        <v>0</v>
      </c>
    </row>
    <row r="93" spans="1:9" x14ac:dyDescent="0.25">
      <c r="A93" s="315"/>
      <c r="B93" s="319" t="s">
        <v>455</v>
      </c>
      <c r="C93" s="320">
        <f>C86</f>
        <v>0</v>
      </c>
      <c r="D93" s="320">
        <f>D85</f>
        <v>0</v>
      </c>
      <c r="E93" s="320">
        <f>C93+D93</f>
        <v>0</v>
      </c>
      <c r="F93" s="320">
        <f>F85</f>
        <v>0</v>
      </c>
      <c r="G93" s="320">
        <f>G85</f>
        <v>0</v>
      </c>
      <c r="H93" s="320">
        <f>F93+G93</f>
        <v>0</v>
      </c>
      <c r="I93" s="320">
        <f>E93+H93</f>
        <v>0</v>
      </c>
    </row>
    <row r="94" spans="1:9" x14ac:dyDescent="0.25">
      <c r="A94" s="315"/>
      <c r="B94" s="319" t="s">
        <v>283</v>
      </c>
      <c r="C94" s="320">
        <f>C13+C16+C41+C50+C63+C67+C70+C73+C76+C80+C83+C86+C90+C93</f>
        <v>0</v>
      </c>
      <c r="D94" s="320">
        <f t="shared" ref="D94:I94" si="18">D13+D16+D41+D50+D63+D67+D70+D73+D76+D80+D83+D86+D90+D93</f>
        <v>0</v>
      </c>
      <c r="E94" s="320">
        <f t="shared" si="18"/>
        <v>0</v>
      </c>
      <c r="F94" s="320">
        <f t="shared" si="18"/>
        <v>0</v>
      </c>
      <c r="G94" s="320">
        <f t="shared" si="18"/>
        <v>0</v>
      </c>
      <c r="H94" s="320">
        <f t="shared" si="18"/>
        <v>0</v>
      </c>
      <c r="I94" s="320">
        <f t="shared" si="18"/>
        <v>0</v>
      </c>
    </row>
    <row r="95" spans="1:9" x14ac:dyDescent="0.25">
      <c r="A95" s="324"/>
      <c r="B95" s="325" t="s">
        <v>284</v>
      </c>
      <c r="C95" s="326">
        <f>C10+C11+C12+C15+C43+C44+C53</f>
        <v>0</v>
      </c>
      <c r="D95" s="326">
        <f t="shared" ref="D95:I95" si="19">D10+D11+D12+D15+D43+D44+D53</f>
        <v>0</v>
      </c>
      <c r="E95" s="326">
        <f t="shared" si="19"/>
        <v>0</v>
      </c>
      <c r="F95" s="326">
        <f t="shared" si="19"/>
        <v>0</v>
      </c>
      <c r="G95" s="326">
        <f t="shared" si="19"/>
        <v>0</v>
      </c>
      <c r="H95" s="326">
        <f t="shared" si="19"/>
        <v>0</v>
      </c>
      <c r="I95" s="326">
        <f t="shared" si="19"/>
        <v>0</v>
      </c>
    </row>
    <row r="96" spans="1:9" x14ac:dyDescent="0.25">
      <c r="A96" s="328"/>
      <c r="B96" s="329"/>
      <c r="C96" s="330"/>
      <c r="D96" s="330"/>
      <c r="E96" s="330"/>
      <c r="F96" s="330"/>
      <c r="G96" s="330"/>
      <c r="H96" s="330"/>
      <c r="I96" s="330"/>
    </row>
    <row r="97" spans="1:9" x14ac:dyDescent="0.25">
      <c r="A97" s="332"/>
      <c r="B97" s="333"/>
      <c r="C97" s="330"/>
      <c r="D97" s="330"/>
      <c r="E97" s="330"/>
      <c r="F97" s="330"/>
      <c r="G97" s="330"/>
      <c r="H97" s="330"/>
      <c r="I97" s="330"/>
    </row>
    <row r="98" spans="1:9" x14ac:dyDescent="0.25">
      <c r="A98" s="334" t="s">
        <v>285</v>
      </c>
      <c r="B98" s="335" t="s">
        <v>286</v>
      </c>
      <c r="C98" s="336" t="s">
        <v>287</v>
      </c>
      <c r="D98" s="330"/>
      <c r="E98" s="330"/>
      <c r="F98" s="330"/>
      <c r="G98" s="330"/>
      <c r="H98" s="330"/>
      <c r="I98" s="330"/>
    </row>
    <row r="99" spans="1:9" x14ac:dyDescent="0.25">
      <c r="A99" s="337" t="s">
        <v>124</v>
      </c>
      <c r="B99" s="334" t="s">
        <v>288</v>
      </c>
      <c r="C99" s="338">
        <f>I94</f>
        <v>0</v>
      </c>
      <c r="D99" s="330"/>
      <c r="E99" s="330"/>
      <c r="F99" s="330"/>
      <c r="G99" s="330"/>
      <c r="H99" s="330"/>
      <c r="I99" s="330"/>
    </row>
    <row r="100" spans="1:9" x14ac:dyDescent="0.25">
      <c r="A100" s="337" t="s">
        <v>289</v>
      </c>
      <c r="B100" s="337" t="s">
        <v>290</v>
      </c>
      <c r="C100" s="339">
        <f>H94</f>
        <v>0</v>
      </c>
      <c r="D100" s="330"/>
      <c r="E100" s="330"/>
      <c r="F100" s="330"/>
      <c r="G100" s="330"/>
      <c r="H100" s="330"/>
      <c r="I100" s="330"/>
    </row>
    <row r="101" spans="1:9" x14ac:dyDescent="0.25">
      <c r="A101" s="337" t="s">
        <v>291</v>
      </c>
      <c r="B101" s="337" t="s">
        <v>292</v>
      </c>
      <c r="C101" s="339">
        <f>C99-C100</f>
        <v>0</v>
      </c>
      <c r="D101" s="340"/>
      <c r="E101" s="340"/>
      <c r="F101" s="330"/>
      <c r="G101" s="330"/>
      <c r="H101" s="340"/>
      <c r="I101" s="340"/>
    </row>
    <row r="102" spans="1:9" x14ac:dyDescent="0.25">
      <c r="A102" s="337" t="s">
        <v>125</v>
      </c>
      <c r="B102" s="334" t="s">
        <v>293</v>
      </c>
      <c r="C102" s="338">
        <f>SUM(C103:C104)</f>
        <v>0</v>
      </c>
      <c r="D102" s="340"/>
      <c r="E102" s="340"/>
      <c r="F102" s="330"/>
      <c r="G102" s="330"/>
      <c r="H102" s="340"/>
      <c r="I102" s="340"/>
    </row>
    <row r="103" spans="1:9" x14ac:dyDescent="0.25">
      <c r="A103" s="337" t="s">
        <v>294</v>
      </c>
      <c r="B103" s="337" t="s">
        <v>295</v>
      </c>
      <c r="C103" s="341">
        <v>0</v>
      </c>
      <c r="D103" s="342" t="str">
        <f>IF(C103&lt;C101*0.1,"!!! Contribuția la cheltuielile eligibile nu este de minimum 50%","")</f>
        <v/>
      </c>
      <c r="E103" s="343"/>
      <c r="F103" s="330"/>
      <c r="G103" s="330"/>
      <c r="H103" s="340"/>
      <c r="I103" s="340"/>
    </row>
    <row r="104" spans="1:9" ht="27.6" x14ac:dyDescent="0.25">
      <c r="A104" s="337" t="s">
        <v>296</v>
      </c>
      <c r="B104" s="337" t="s">
        <v>297</v>
      </c>
      <c r="C104" s="339">
        <f>H94</f>
        <v>0</v>
      </c>
      <c r="D104" s="340"/>
      <c r="E104" s="340"/>
      <c r="F104" s="340"/>
      <c r="G104" s="340"/>
      <c r="H104" s="340"/>
      <c r="I104" s="340"/>
    </row>
    <row r="105" spans="1:9" x14ac:dyDescent="0.25">
      <c r="A105" s="337" t="s">
        <v>129</v>
      </c>
      <c r="B105" s="334" t="s">
        <v>298</v>
      </c>
      <c r="C105" s="338">
        <f>C99-C102</f>
        <v>0</v>
      </c>
      <c r="D105" s="340"/>
      <c r="E105" s="340"/>
      <c r="F105" s="340"/>
      <c r="G105" s="340"/>
      <c r="H105" s="340"/>
      <c r="I105" s="340"/>
    </row>
    <row r="106" spans="1:9" x14ac:dyDescent="0.25">
      <c r="A106" s="332"/>
      <c r="B106" s="329"/>
      <c r="C106" s="330"/>
      <c r="D106" s="330"/>
      <c r="E106" s="330"/>
      <c r="F106" s="330"/>
      <c r="G106" s="330"/>
      <c r="H106" s="330"/>
      <c r="I106" s="330"/>
    </row>
    <row r="107" spans="1:9" x14ac:dyDescent="0.25">
      <c r="A107" s="332"/>
      <c r="B107" s="329"/>
      <c r="C107" s="330"/>
      <c r="D107" s="330"/>
      <c r="E107" s="330"/>
      <c r="F107" s="330"/>
      <c r="G107" s="330"/>
      <c r="H107" s="330"/>
      <c r="I107" s="330"/>
    </row>
  </sheetData>
  <mergeCells count="27">
    <mergeCell ref="B84:I84"/>
    <mergeCell ref="B87:I87"/>
    <mergeCell ref="B91:I91"/>
    <mergeCell ref="B77:I77"/>
    <mergeCell ref="B81:I81"/>
    <mergeCell ref="B74:I74"/>
    <mergeCell ref="B64:I64"/>
    <mergeCell ref="B71:I71"/>
    <mergeCell ref="B68:I68"/>
    <mergeCell ref="H1:I2"/>
    <mergeCell ref="A1:G1"/>
    <mergeCell ref="A2:G2"/>
    <mergeCell ref="B8:I8"/>
    <mergeCell ref="A4:I4"/>
    <mergeCell ref="A6:A7"/>
    <mergeCell ref="B6:B7"/>
    <mergeCell ref="C6:D6"/>
    <mergeCell ref="E6:E7"/>
    <mergeCell ref="F6:G6"/>
    <mergeCell ref="H6:H7"/>
    <mergeCell ref="I6:I7"/>
    <mergeCell ref="B51:I51"/>
    <mergeCell ref="A3:G3"/>
    <mergeCell ref="H3:I3"/>
    <mergeCell ref="B14:I14"/>
    <mergeCell ref="B17:I17"/>
    <mergeCell ref="B42:I42"/>
  </mergeCells>
  <pageMargins left="0.7" right="0.7" top="0.75" bottom="0.75" header="0.3" footer="0.3"/>
  <pageSetup paperSize="9" scale="87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56"/>
    <pageSetUpPr fitToPage="1"/>
  </sheetPr>
  <dimension ref="A1:IV68"/>
  <sheetViews>
    <sheetView showGridLines="0" showZeros="0" zoomScale="70" zoomScaleNormal="70" zoomScaleSheetLayoutView="100" workbookViewId="0">
      <pane xSplit="4" ySplit="6" topLeftCell="E16" activePane="bottomRight" state="frozen"/>
      <selection activeCell="F67" sqref="F67"/>
      <selection pane="topRight" activeCell="F67" sqref="F67"/>
      <selection pane="bottomLeft" activeCell="F67" sqref="F67"/>
      <selection pane="bottomRight" activeCell="G21" sqref="G21"/>
    </sheetView>
  </sheetViews>
  <sheetFormatPr defaultColWidth="9.109375" defaultRowHeight="0" customHeight="1" zeroHeight="1" x14ac:dyDescent="0.25"/>
  <cols>
    <col min="1" max="1" width="1.6640625" style="228" customWidth="1"/>
    <col min="2" max="2" width="6.88671875" style="228" customWidth="1"/>
    <col min="3" max="3" width="67.88671875" style="228" customWidth="1"/>
    <col min="4" max="4" width="9.88671875" style="228" customWidth="1"/>
    <col min="5" max="5" width="16" style="228" customWidth="1"/>
    <col min="6" max="6" width="15.109375" style="228" customWidth="1"/>
    <col min="7" max="7" width="16.109375" style="228" customWidth="1"/>
    <col min="8" max="8" width="15" style="228" customWidth="1"/>
    <col min="9" max="9" width="15.88671875" style="231" customWidth="1"/>
    <col min="10" max="16384" width="9.109375" style="221"/>
  </cols>
  <sheetData>
    <row r="1" spans="1:256" ht="15.6" x14ac:dyDescent="0.25">
      <c r="A1" s="583"/>
      <c r="B1" s="579" t="s">
        <v>154</v>
      </c>
      <c r="C1" s="580"/>
      <c r="D1" s="580"/>
      <c r="E1" s="580"/>
      <c r="F1" s="580"/>
      <c r="G1" s="580"/>
      <c r="H1" s="585" t="s">
        <v>425</v>
      </c>
      <c r="I1" s="586"/>
      <c r="J1" s="220"/>
    </row>
    <row r="2" spans="1:256" ht="17.399999999999999" x14ac:dyDescent="0.25">
      <c r="A2" s="583"/>
      <c r="B2" s="581" t="s">
        <v>230</v>
      </c>
      <c r="C2" s="582"/>
      <c r="D2" s="582"/>
      <c r="E2" s="582"/>
      <c r="F2" s="582"/>
      <c r="G2" s="582"/>
      <c r="H2" s="587"/>
      <c r="I2" s="588"/>
      <c r="J2" s="220"/>
    </row>
    <row r="3" spans="1:256" ht="18.75" customHeight="1" x14ac:dyDescent="0.25">
      <c r="A3" s="583"/>
      <c r="B3" s="428"/>
      <c r="C3" s="581" t="str">
        <f>'FN 1-5'!$C$4</f>
        <v>ASOCIAȚIA GRUPUL LOCAL DE PESCUIT LOTRU-OLT MIJLOCIU</v>
      </c>
      <c r="D3" s="582"/>
      <c r="E3" s="582"/>
      <c r="F3" s="582"/>
      <c r="G3" s="582"/>
      <c r="H3" s="429"/>
      <c r="I3" s="430"/>
      <c r="J3" s="220"/>
    </row>
    <row r="4" spans="1:256" s="223" customFormat="1" ht="15.6" x14ac:dyDescent="0.3">
      <c r="A4" s="583"/>
      <c r="B4" s="592" t="s">
        <v>23</v>
      </c>
      <c r="C4" s="593"/>
      <c r="D4" s="593"/>
      <c r="E4" s="593"/>
      <c r="F4" s="593"/>
      <c r="G4" s="593"/>
      <c r="H4" s="593"/>
      <c r="I4" s="594"/>
      <c r="J4" s="222"/>
    </row>
    <row r="5" spans="1:256" ht="27" customHeight="1" x14ac:dyDescent="0.25">
      <c r="A5" s="584"/>
      <c r="B5" s="595" t="s">
        <v>0</v>
      </c>
      <c r="C5" s="596"/>
      <c r="D5" s="591" t="s">
        <v>40</v>
      </c>
      <c r="E5" s="244" t="s">
        <v>77</v>
      </c>
      <c r="F5" s="244" t="s">
        <v>78</v>
      </c>
      <c r="G5" s="244" t="s">
        <v>79</v>
      </c>
      <c r="H5" s="244" t="s">
        <v>80</v>
      </c>
      <c r="I5" s="245" t="s">
        <v>81</v>
      </c>
      <c r="J5" s="220"/>
    </row>
    <row r="6" spans="1:256" ht="13.8" x14ac:dyDescent="0.25">
      <c r="A6" s="583"/>
      <c r="B6" s="233" t="s">
        <v>90</v>
      </c>
      <c r="C6" s="234" t="s">
        <v>91</v>
      </c>
      <c r="D6" s="591"/>
      <c r="E6" s="597" t="s">
        <v>92</v>
      </c>
      <c r="F6" s="597"/>
      <c r="G6" s="597"/>
      <c r="H6" s="597"/>
      <c r="I6" s="598"/>
      <c r="J6" s="220"/>
    </row>
    <row r="7" spans="1:256" ht="30" customHeight="1" x14ac:dyDescent="0.25">
      <c r="A7" s="583"/>
      <c r="B7" s="235">
        <v>1</v>
      </c>
      <c r="C7" s="236" t="s">
        <v>222</v>
      </c>
      <c r="D7" s="237" t="s">
        <v>145</v>
      </c>
      <c r="E7" s="575"/>
      <c r="F7" s="575"/>
      <c r="G7" s="575"/>
      <c r="H7" s="575"/>
      <c r="I7" s="576"/>
      <c r="J7" s="220"/>
    </row>
    <row r="8" spans="1:256" ht="30" customHeight="1" x14ac:dyDescent="0.25">
      <c r="A8" s="583"/>
      <c r="B8" s="235">
        <v>2</v>
      </c>
      <c r="C8" s="238" t="s">
        <v>223</v>
      </c>
      <c r="D8" s="239" t="s">
        <v>145</v>
      </c>
      <c r="E8" s="246">
        <f>'Prognoza veniturilor'!M42</f>
        <v>0</v>
      </c>
      <c r="F8" s="246">
        <f>'Prognoza veniturilor'!N42</f>
        <v>0</v>
      </c>
      <c r="G8" s="246">
        <f>'Prognoza veniturilor'!O42</f>
        <v>0</v>
      </c>
      <c r="H8" s="246">
        <f>'Prognoza veniturilor'!P42</f>
        <v>0</v>
      </c>
      <c r="I8" s="246">
        <f>'Prognoza veniturilor'!Q42</f>
        <v>0</v>
      </c>
      <c r="J8" s="224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  <c r="CH8" s="225"/>
      <c r="CI8" s="225"/>
      <c r="CJ8" s="225"/>
      <c r="CK8" s="225"/>
      <c r="CL8" s="225"/>
      <c r="CM8" s="225"/>
      <c r="CN8" s="225"/>
      <c r="CO8" s="225"/>
      <c r="CP8" s="225"/>
      <c r="CQ8" s="225"/>
      <c r="CR8" s="225"/>
      <c r="CS8" s="225"/>
      <c r="CT8" s="225"/>
      <c r="CU8" s="225"/>
      <c r="CV8" s="225"/>
      <c r="CW8" s="225"/>
      <c r="CX8" s="225"/>
      <c r="CY8" s="225"/>
      <c r="CZ8" s="225"/>
      <c r="DA8" s="225"/>
      <c r="DB8" s="225"/>
      <c r="DC8" s="225"/>
      <c r="DD8" s="225"/>
      <c r="DE8" s="225"/>
      <c r="DF8" s="225"/>
      <c r="DG8" s="225"/>
      <c r="DH8" s="225"/>
      <c r="DI8" s="225"/>
      <c r="DJ8" s="225"/>
      <c r="DK8" s="225"/>
      <c r="DL8" s="225"/>
      <c r="DM8" s="225"/>
      <c r="DN8" s="225"/>
      <c r="DO8" s="225"/>
      <c r="DP8" s="225"/>
      <c r="DQ8" s="225"/>
      <c r="DR8" s="225"/>
      <c r="DS8" s="225"/>
      <c r="DT8" s="225"/>
      <c r="DU8" s="225"/>
      <c r="DV8" s="225"/>
      <c r="DW8" s="225"/>
      <c r="DX8" s="225"/>
      <c r="DY8" s="225"/>
      <c r="DZ8" s="225"/>
      <c r="EA8" s="225"/>
      <c r="EB8" s="225"/>
      <c r="EC8" s="225"/>
      <c r="ED8" s="225"/>
      <c r="EE8" s="225"/>
      <c r="EF8" s="225"/>
      <c r="EG8" s="225"/>
      <c r="EH8" s="225"/>
      <c r="EI8" s="225"/>
      <c r="EJ8" s="225"/>
      <c r="EK8" s="225"/>
      <c r="EL8" s="225"/>
      <c r="EM8" s="225"/>
      <c r="EN8" s="225"/>
      <c r="EO8" s="225"/>
      <c r="EP8" s="225"/>
      <c r="EQ8" s="225"/>
      <c r="ER8" s="225"/>
      <c r="ES8" s="225"/>
      <c r="ET8" s="225"/>
      <c r="EU8" s="225"/>
      <c r="EV8" s="225"/>
      <c r="EW8" s="225"/>
      <c r="EX8" s="225"/>
      <c r="EY8" s="225"/>
      <c r="EZ8" s="225"/>
      <c r="FA8" s="225"/>
      <c r="FB8" s="225"/>
      <c r="FC8" s="225"/>
      <c r="FD8" s="225"/>
      <c r="FE8" s="225"/>
      <c r="FF8" s="225"/>
      <c r="FG8" s="225"/>
      <c r="FH8" s="225"/>
      <c r="FI8" s="225"/>
      <c r="FJ8" s="225"/>
      <c r="FK8" s="225"/>
      <c r="FL8" s="225"/>
      <c r="FM8" s="225"/>
      <c r="FN8" s="225"/>
      <c r="FO8" s="225"/>
      <c r="FP8" s="225"/>
      <c r="FQ8" s="225"/>
      <c r="FR8" s="225"/>
      <c r="FS8" s="225"/>
      <c r="FT8" s="225"/>
      <c r="FU8" s="225"/>
      <c r="FV8" s="225"/>
      <c r="FW8" s="225"/>
      <c r="FX8" s="225"/>
      <c r="FY8" s="225"/>
      <c r="FZ8" s="225"/>
      <c r="GA8" s="225"/>
      <c r="GB8" s="225"/>
      <c r="GC8" s="225"/>
      <c r="GD8" s="225"/>
      <c r="GE8" s="225"/>
      <c r="GF8" s="225"/>
      <c r="GG8" s="225"/>
      <c r="GH8" s="225"/>
      <c r="GI8" s="225"/>
      <c r="GJ8" s="225"/>
      <c r="GK8" s="225"/>
      <c r="GL8" s="225"/>
      <c r="GM8" s="225"/>
      <c r="GN8" s="225"/>
      <c r="GO8" s="225"/>
      <c r="GP8" s="225"/>
      <c r="GQ8" s="225"/>
      <c r="GR8" s="225"/>
      <c r="GS8" s="225"/>
      <c r="GT8" s="225"/>
      <c r="GU8" s="225"/>
      <c r="GV8" s="225"/>
      <c r="GW8" s="225"/>
      <c r="GX8" s="225"/>
      <c r="GY8" s="225"/>
      <c r="GZ8" s="225"/>
      <c r="HA8" s="225"/>
      <c r="HB8" s="225"/>
      <c r="HC8" s="225"/>
      <c r="HD8" s="225"/>
      <c r="HE8" s="225"/>
      <c r="HF8" s="225"/>
      <c r="HG8" s="225"/>
      <c r="HH8" s="225"/>
      <c r="HI8" s="225"/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25"/>
      <c r="IF8" s="225"/>
      <c r="IG8" s="225"/>
      <c r="IH8" s="225"/>
      <c r="II8" s="225"/>
      <c r="IJ8" s="225"/>
      <c r="IK8" s="225"/>
      <c r="IL8" s="225"/>
      <c r="IM8" s="225"/>
      <c r="IN8" s="225"/>
      <c r="IO8" s="225"/>
      <c r="IP8" s="225"/>
      <c r="IQ8" s="225"/>
      <c r="IR8" s="225"/>
      <c r="IS8" s="225"/>
      <c r="IT8" s="225"/>
      <c r="IU8" s="225"/>
      <c r="IV8" s="225"/>
    </row>
    <row r="9" spans="1:256" s="226" customFormat="1" ht="30" customHeight="1" x14ac:dyDescent="0.25">
      <c r="A9" s="583"/>
      <c r="B9" s="235">
        <v>3</v>
      </c>
      <c r="C9" s="236" t="s">
        <v>224</v>
      </c>
      <c r="D9" s="239" t="s">
        <v>145</v>
      </c>
      <c r="E9" s="246">
        <f>'Prognoza cheltuielilor'!L17</f>
        <v>0</v>
      </c>
      <c r="F9" s="246">
        <f>'Prognoza cheltuielilor'!M17</f>
        <v>0</v>
      </c>
      <c r="G9" s="246">
        <f>'Prognoza cheltuielilor'!N17</f>
        <v>0</v>
      </c>
      <c r="H9" s="246">
        <f>'Prognoza cheltuielilor'!O17</f>
        <v>0</v>
      </c>
      <c r="I9" s="246">
        <f>'Prognoza cheltuielilor'!P17</f>
        <v>0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pans="1:256" s="226" customFormat="1" ht="30" customHeight="1" x14ac:dyDescent="0.25">
      <c r="A10" s="583"/>
      <c r="B10" s="235">
        <v>4</v>
      </c>
      <c r="C10" s="236" t="s">
        <v>367</v>
      </c>
      <c r="D10" s="239" t="s">
        <v>45</v>
      </c>
      <c r="E10" s="247" t="str">
        <f>IF(E8=0,"Eroare",ROUND((E8-E9)/E8,4))</f>
        <v>Eroare</v>
      </c>
      <c r="F10" s="247" t="str">
        <f>IF(F8=0,"Eroare",ROUND((F8-F9)/F8,4))</f>
        <v>Eroare</v>
      </c>
      <c r="G10" s="247" t="str">
        <f>IF(G8=0,"Eroare",ROUND((G8-G9)/G8,4))</f>
        <v>Eroare</v>
      </c>
      <c r="H10" s="247" t="str">
        <f>IF(H8=0,"Eroare",ROUND((H8-H9)/H8,4))</f>
        <v>Eroare</v>
      </c>
      <c r="I10" s="248" t="str">
        <f>IF(I8=0,"Eroare",ROUND((I8-I9)/I8,4))</f>
        <v>Eroare</v>
      </c>
    </row>
    <row r="11" spans="1:256" s="226" customFormat="1" ht="30" customHeight="1" x14ac:dyDescent="0.25">
      <c r="A11" s="583"/>
      <c r="B11" s="235">
        <v>5</v>
      </c>
      <c r="C11" s="236" t="s">
        <v>153</v>
      </c>
      <c r="D11" s="239" t="s">
        <v>41</v>
      </c>
      <c r="E11" s="573" t="e">
        <f>ROUND(E7/(('FN 1-5'!E53/(1+E15)+'FN 1-5'!F53/(1+E15)^2+'FN 1-5'!G53/(1+E15)^3+'FN 1-5'!H53/(1+E15)^4+'FN 1-5'!I53/(1+E15)^5+'FN 1-5'!I51/(1+E15)^6+'FN 1-5'!I51/(1+E15)^7+'FN 1-5'!I51/(1+E15)^8+'FN 1-5'!I51/(1+E15)^9+'FN 1-5'!I51/(1+E15)^10+'FN 1-5'!I51/(1+E15)^11+'FN 1-5'!I51/(1+E15)^12)/12), 4)</f>
        <v>#DIV/0!</v>
      </c>
      <c r="F11" s="573"/>
      <c r="G11" s="573"/>
      <c r="H11" s="573"/>
      <c r="I11" s="574"/>
    </row>
    <row r="12" spans="1:256" s="226" customFormat="1" ht="30" customHeight="1" x14ac:dyDescent="0.25">
      <c r="A12" s="583"/>
      <c r="B12" s="235">
        <v>6</v>
      </c>
      <c r="C12" s="236" t="s">
        <v>225</v>
      </c>
      <c r="D12" s="239" t="s">
        <v>45</v>
      </c>
      <c r="E12" s="249" t="str">
        <f>IF($E$7=0,"Eroare",ROUND('FN 1-5'!E51/$E$7, 4))</f>
        <v>Eroare</v>
      </c>
      <c r="F12" s="249" t="str">
        <f>IF($E$7=0,"Eroare",ROUND('FN 1-5'!F51/$E$7, 4))</f>
        <v>Eroare</v>
      </c>
      <c r="G12" s="249" t="str">
        <f>IF($E$7=0,"Eroare",ROUND('FN 1-5'!G51/$E$7, 4))</f>
        <v>Eroare</v>
      </c>
      <c r="H12" s="249" t="str">
        <f>IF($E$7=0,"Eroare",ROUND('FN 1-5'!H51/$E$7, 4))</f>
        <v>Eroare</v>
      </c>
      <c r="I12" s="249" t="str">
        <f>IF($E$7=0,"Eroare",ROUND('FN 1-5'!I51/$E$7, 4))</f>
        <v>Eroare</v>
      </c>
    </row>
    <row r="13" spans="1:256" s="226" customFormat="1" ht="30" customHeight="1" x14ac:dyDescent="0.25">
      <c r="A13" s="583"/>
      <c r="B13" s="235">
        <v>7</v>
      </c>
      <c r="C13" s="240" t="s">
        <v>368</v>
      </c>
      <c r="D13" s="239" t="s">
        <v>42</v>
      </c>
      <c r="E13" s="250" t="str">
        <f>IF('FN 1-5'!E19=0,"Nu este cazul !", ROUND(('FN 1-5'!E51)/'FN 1-5'!E19, 4))</f>
        <v>Nu este cazul !</v>
      </c>
      <c r="F13" s="250" t="str">
        <f>IF('FN 1-5'!F19=0,"Nu este cazul !", ROUND(('FN 1-5'!F51)/'FN 1-5'!F19, 4))</f>
        <v>Nu este cazul !</v>
      </c>
      <c r="G13" s="250" t="str">
        <f>IF('FN 1-5'!G19=0,"Nu este cazul !", ROUND(('FN 1-5'!G51)/'FN 1-5'!G19, 4))</f>
        <v>Nu este cazul !</v>
      </c>
      <c r="H13" s="250" t="str">
        <f>IF('FN 1-5'!H19=0,"Nu este cazul !", ROUND(('FN 1-5'!H51)/'FN 1-5'!H19, 4))</f>
        <v>Nu este cazul !</v>
      </c>
      <c r="I13" s="250" t="str">
        <f>IF('FN 1-5'!I19=0,"Nu este cazul !", ROUND(('FN 1-5'!I51)/'FN 1-5'!I19, 4))</f>
        <v>Nu este cazul !</v>
      </c>
    </row>
    <row r="14" spans="1:256" s="226" customFormat="1" ht="30" customHeight="1" x14ac:dyDescent="0.25">
      <c r="A14" s="583"/>
      <c r="B14" s="235">
        <v>8</v>
      </c>
      <c r="C14" s="240" t="s">
        <v>369</v>
      </c>
      <c r="D14" s="239" t="s">
        <v>45</v>
      </c>
      <c r="E14" s="247" t="str">
        <f>IF(Bilant!E14=0,"Eroare", ROUND(Bilant!E19/Bilant!E14, 4))</f>
        <v>Eroare</v>
      </c>
      <c r="F14" s="247" t="str">
        <f>IF(Bilant!F14=0,"Eroare", ROUND(Bilant!F19/Bilant!F14, 4))</f>
        <v>Eroare</v>
      </c>
      <c r="G14" s="247" t="str">
        <f>IF(Bilant!G14=0,"Eroare", ROUND(Bilant!G19/Bilant!G14, 4))</f>
        <v>Eroare</v>
      </c>
      <c r="H14" s="247" t="str">
        <f>IF(Bilant!H14=0,"Eroare", ROUND(Bilant!H19/Bilant!H14, 4))</f>
        <v>Eroare</v>
      </c>
      <c r="I14" s="247" t="str">
        <f>IF(Bilant!I14=0,"Eroare", ROUND(Bilant!I19/Bilant!I14, 4))</f>
        <v>Eroare</v>
      </c>
    </row>
    <row r="15" spans="1:256" s="227" customFormat="1" ht="30" customHeight="1" x14ac:dyDescent="0.25">
      <c r="A15" s="583"/>
      <c r="B15" s="235">
        <v>9</v>
      </c>
      <c r="C15" s="240" t="s">
        <v>44</v>
      </c>
      <c r="D15" s="239"/>
      <c r="E15" s="589">
        <v>0.04</v>
      </c>
      <c r="F15" s="589"/>
      <c r="G15" s="589"/>
      <c r="H15" s="589"/>
      <c r="I15" s="590"/>
    </row>
    <row r="16" spans="1:256" s="226" customFormat="1" ht="30" customHeight="1" x14ac:dyDescent="0.25">
      <c r="A16" s="584"/>
      <c r="B16" s="235">
        <v>10</v>
      </c>
      <c r="C16" s="240" t="s">
        <v>226</v>
      </c>
      <c r="D16" s="232" t="s">
        <v>145</v>
      </c>
      <c r="E16" s="577">
        <f>ROUND('FN 1-5'!E53/(1+E15)+'FN 1-5'!F53/(1+E15)^2+'FN 1-5'!G53/(1+E15)^3+'FN 1-5'!H53/(1+E15)^4+'FN 1-5'!I53/(1+E15)^5+'FN 1-5'!I51/(1+E15)^6+'FN 1-5'!I51/(1+E15)^7+'FN 1-5'!I51/(1+E15)^8+'FN 1-5'!I51/(1+E15)^9+'FN 1-5'!I51/(1+E15)^10+'FN 1-5'!I51/(1+E15)^11+'FN 1-5'!I51/(1+E15)^12-'Indicatori financiari'!E7, 0)</f>
        <v>0</v>
      </c>
      <c r="F16" s="577"/>
      <c r="G16" s="577"/>
      <c r="H16" s="577"/>
      <c r="I16" s="578"/>
    </row>
    <row r="17" spans="1:9" s="226" customFormat="1" ht="30" customHeight="1" thickBot="1" x14ac:dyDescent="0.3">
      <c r="A17" s="583"/>
      <c r="B17" s="241">
        <v>11</v>
      </c>
      <c r="C17" s="242" t="s">
        <v>152</v>
      </c>
      <c r="D17" s="243" t="s">
        <v>145</v>
      </c>
      <c r="E17" s="251">
        <f>'FN 1-5'!E55</f>
        <v>0</v>
      </c>
      <c r="F17" s="251">
        <f>'FN 1-5'!F55</f>
        <v>0</v>
      </c>
      <c r="G17" s="251">
        <f>'FN 1-5'!G55</f>
        <v>0</v>
      </c>
      <c r="H17" s="251">
        <f>'FN 1-5'!H55</f>
        <v>0</v>
      </c>
      <c r="I17" s="251">
        <f>'FN 1-5'!I55</f>
        <v>0</v>
      </c>
    </row>
    <row r="18" spans="1:9" s="226" customFormat="1" ht="22.5" customHeight="1" x14ac:dyDescent="0.25">
      <c r="A18" s="228"/>
      <c r="B18" s="567"/>
      <c r="C18" s="568"/>
      <c r="D18" s="568"/>
      <c r="E18" s="568"/>
      <c r="F18" s="568"/>
      <c r="G18" s="569"/>
      <c r="H18" s="229"/>
      <c r="I18" s="229"/>
    </row>
    <row r="19" spans="1:9" s="226" customFormat="1" ht="40.5" customHeight="1" x14ac:dyDescent="0.25">
      <c r="A19" s="228"/>
      <c r="B19" s="570"/>
      <c r="C19" s="571"/>
      <c r="D19" s="571"/>
      <c r="E19" s="571"/>
      <c r="F19" s="571"/>
      <c r="G19" s="572"/>
      <c r="H19" s="228"/>
      <c r="I19" s="228"/>
    </row>
    <row r="20" spans="1:9" s="226" customFormat="1" ht="12.75" customHeight="1" x14ac:dyDescent="0.25">
      <c r="A20" s="228"/>
      <c r="B20" s="228"/>
      <c r="C20" s="228"/>
      <c r="D20" s="228"/>
      <c r="E20" s="230"/>
      <c r="F20" s="228"/>
      <c r="G20" s="228"/>
      <c r="H20" s="228"/>
      <c r="I20" s="228"/>
    </row>
    <row r="21" spans="1:9" s="226" customFormat="1" ht="12.75" customHeight="1" x14ac:dyDescent="0.25">
      <c r="A21" s="228"/>
      <c r="B21" s="228"/>
      <c r="C21" s="228"/>
      <c r="D21" s="228"/>
      <c r="E21" s="228"/>
      <c r="F21" s="228"/>
      <c r="G21" s="228"/>
      <c r="H21" s="228"/>
      <c r="I21" s="228"/>
    </row>
    <row r="22" spans="1:9" s="226" customFormat="1" ht="12.75" customHeight="1" x14ac:dyDescent="0.25">
      <c r="A22" s="228"/>
      <c r="B22" s="228"/>
      <c r="C22" s="228"/>
      <c r="D22" s="228"/>
      <c r="E22" s="228"/>
      <c r="F22" s="228"/>
      <c r="G22" s="228"/>
      <c r="H22" s="228"/>
      <c r="I22" s="228"/>
    </row>
    <row r="23" spans="1:9" s="226" customFormat="1" ht="12.75" customHeight="1" x14ac:dyDescent="0.25">
      <c r="A23" s="228"/>
      <c r="B23" s="228"/>
      <c r="C23" s="228"/>
      <c r="D23" s="228"/>
      <c r="E23" s="228"/>
      <c r="F23" s="228"/>
      <c r="G23" s="228"/>
      <c r="H23" s="228"/>
      <c r="I23" s="228"/>
    </row>
    <row r="24" spans="1:9" s="226" customFormat="1" ht="12.75" customHeight="1" x14ac:dyDescent="0.25">
      <c r="A24" s="228"/>
      <c r="B24" s="228"/>
      <c r="C24" s="228"/>
      <c r="D24" s="228"/>
      <c r="E24" s="228"/>
      <c r="F24" s="228"/>
      <c r="G24" s="228"/>
      <c r="H24" s="228"/>
      <c r="I24" s="228"/>
    </row>
    <row r="25" spans="1:9" s="226" customFormat="1" ht="12.75" customHeight="1" x14ac:dyDescent="0.25">
      <c r="A25" s="228"/>
      <c r="B25" s="228"/>
      <c r="C25" s="228"/>
      <c r="D25" s="228"/>
      <c r="E25" s="228"/>
      <c r="F25" s="228"/>
      <c r="G25" s="228"/>
      <c r="H25" s="228"/>
      <c r="I25" s="228"/>
    </row>
    <row r="26" spans="1:9" s="226" customFormat="1" ht="12.75" customHeight="1" x14ac:dyDescent="0.25">
      <c r="A26" s="228"/>
      <c r="B26" s="228"/>
      <c r="C26" s="228"/>
      <c r="D26" s="228"/>
      <c r="E26" s="228"/>
      <c r="F26" s="228"/>
      <c r="G26" s="228"/>
      <c r="H26" s="228"/>
      <c r="I26" s="228"/>
    </row>
    <row r="27" spans="1:9" s="226" customFormat="1" ht="12.75" customHeight="1" x14ac:dyDescent="0.25">
      <c r="A27" s="228"/>
      <c r="B27" s="228"/>
      <c r="C27" s="228"/>
      <c r="D27" s="228"/>
      <c r="E27" s="228"/>
      <c r="F27" s="228"/>
      <c r="G27" s="228"/>
      <c r="H27" s="228"/>
      <c r="I27" s="228"/>
    </row>
    <row r="28" spans="1:9" s="226" customFormat="1" ht="12.75" customHeight="1" x14ac:dyDescent="0.25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9" s="226" customFormat="1" ht="12.75" customHeight="1" x14ac:dyDescent="0.25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9" s="226" customFormat="1" ht="12.75" customHeight="1" x14ac:dyDescent="0.25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9" s="226" customFormat="1" ht="12.75" customHeight="1" x14ac:dyDescent="0.25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9" s="226" customFormat="1" ht="12.75" customHeight="1" x14ac:dyDescent="0.25">
      <c r="A32" s="228"/>
      <c r="B32" s="228"/>
      <c r="C32" s="228"/>
      <c r="D32" s="228"/>
      <c r="E32" s="228"/>
      <c r="F32" s="228"/>
      <c r="G32" s="228"/>
      <c r="H32" s="228"/>
      <c r="I32" s="228"/>
    </row>
    <row r="33" spans="1:9" s="226" customFormat="1" ht="12.75" customHeight="1" x14ac:dyDescent="0.25">
      <c r="A33" s="228"/>
      <c r="B33" s="228"/>
      <c r="C33" s="228"/>
      <c r="D33" s="228"/>
      <c r="E33" s="228"/>
      <c r="F33" s="228"/>
      <c r="G33" s="228"/>
      <c r="H33" s="228"/>
      <c r="I33" s="228"/>
    </row>
    <row r="34" spans="1:9" s="226" customFormat="1" ht="12.75" customHeight="1" x14ac:dyDescent="0.25">
      <c r="A34" s="228"/>
      <c r="B34" s="228"/>
      <c r="C34" s="228"/>
      <c r="D34" s="228"/>
      <c r="E34" s="228"/>
      <c r="F34" s="228"/>
      <c r="G34" s="228"/>
      <c r="H34" s="228"/>
      <c r="I34" s="228"/>
    </row>
    <row r="35" spans="1:9" s="226" customFormat="1" ht="12.75" customHeight="1" x14ac:dyDescent="0.25">
      <c r="A35" s="228"/>
      <c r="B35" s="228"/>
      <c r="C35" s="228"/>
      <c r="D35" s="228"/>
      <c r="E35" s="228"/>
      <c r="F35" s="228"/>
      <c r="G35" s="228"/>
      <c r="H35" s="228"/>
      <c r="I35" s="228"/>
    </row>
    <row r="36" spans="1:9" s="226" customFormat="1" ht="12.75" customHeight="1" x14ac:dyDescent="0.25">
      <c r="A36" s="228"/>
      <c r="B36" s="228"/>
      <c r="C36" s="228"/>
      <c r="D36" s="228"/>
      <c r="E36" s="228"/>
      <c r="F36" s="228"/>
      <c r="G36" s="228"/>
      <c r="H36" s="228"/>
      <c r="I36" s="228"/>
    </row>
    <row r="37" spans="1:9" s="226" customFormat="1" ht="12.75" customHeight="1" x14ac:dyDescent="0.25">
      <c r="A37" s="228"/>
      <c r="B37" s="228"/>
      <c r="C37" s="228"/>
      <c r="D37" s="228"/>
      <c r="E37" s="228"/>
      <c r="F37" s="228"/>
      <c r="G37" s="228"/>
      <c r="H37" s="228"/>
      <c r="I37" s="228"/>
    </row>
    <row r="38" spans="1:9" s="226" customFormat="1" ht="12.75" customHeight="1" x14ac:dyDescent="0.25">
      <c r="A38" s="228"/>
      <c r="B38" s="228"/>
      <c r="C38" s="228"/>
      <c r="D38" s="228"/>
      <c r="E38" s="228"/>
      <c r="F38" s="228"/>
      <c r="G38" s="228"/>
      <c r="H38" s="228"/>
      <c r="I38" s="228"/>
    </row>
    <row r="39" spans="1:9" s="226" customFormat="1" ht="12.75" customHeight="1" x14ac:dyDescent="0.25">
      <c r="A39" s="228"/>
      <c r="B39" s="228"/>
      <c r="C39" s="228"/>
      <c r="D39" s="228"/>
      <c r="E39" s="228"/>
      <c r="F39" s="228"/>
      <c r="G39" s="228"/>
      <c r="H39" s="228"/>
      <c r="I39" s="228"/>
    </row>
    <row r="40" spans="1:9" s="226" customFormat="1" ht="12.75" customHeight="1" x14ac:dyDescent="0.25">
      <c r="A40" s="228"/>
      <c r="B40" s="228"/>
      <c r="C40" s="228"/>
      <c r="D40" s="228"/>
      <c r="E40" s="228"/>
      <c r="F40" s="228"/>
      <c r="G40" s="228"/>
      <c r="H40" s="228"/>
      <c r="I40" s="228"/>
    </row>
    <row r="41" spans="1:9" s="226" customFormat="1" ht="12.75" customHeight="1" x14ac:dyDescent="0.25">
      <c r="A41" s="228"/>
      <c r="B41" s="228"/>
      <c r="C41" s="228"/>
      <c r="D41" s="228"/>
      <c r="E41" s="228"/>
      <c r="F41" s="228"/>
      <c r="G41" s="228"/>
      <c r="H41" s="228"/>
      <c r="I41" s="228"/>
    </row>
    <row r="42" spans="1:9" s="226" customFormat="1" ht="12.75" customHeight="1" x14ac:dyDescent="0.25">
      <c r="A42" s="228"/>
      <c r="B42" s="228"/>
      <c r="C42" s="228"/>
      <c r="D42" s="228"/>
      <c r="E42" s="228"/>
      <c r="F42" s="228"/>
      <c r="G42" s="228"/>
      <c r="H42" s="228"/>
      <c r="I42" s="228"/>
    </row>
    <row r="43" spans="1:9" s="226" customFormat="1" ht="12.75" customHeight="1" x14ac:dyDescent="0.25">
      <c r="A43" s="228"/>
      <c r="B43" s="228"/>
      <c r="C43" s="228"/>
      <c r="D43" s="228"/>
      <c r="E43" s="228"/>
      <c r="F43" s="228"/>
      <c r="G43" s="228"/>
      <c r="H43" s="228"/>
      <c r="I43" s="228"/>
    </row>
    <row r="44" spans="1:9" s="226" customFormat="1" ht="12.75" customHeight="1" x14ac:dyDescent="0.25">
      <c r="A44" s="228"/>
      <c r="B44" s="228"/>
      <c r="C44" s="228"/>
      <c r="D44" s="228"/>
      <c r="E44" s="228"/>
      <c r="F44" s="228"/>
      <c r="G44" s="228"/>
      <c r="H44" s="228"/>
      <c r="I44" s="228"/>
    </row>
    <row r="45" spans="1:9" s="226" customFormat="1" ht="12.75" customHeight="1" x14ac:dyDescent="0.25">
      <c r="A45" s="228"/>
      <c r="B45" s="228"/>
      <c r="C45" s="228"/>
      <c r="D45" s="228"/>
      <c r="E45" s="228"/>
      <c r="F45" s="228"/>
      <c r="G45" s="228"/>
      <c r="H45" s="228"/>
      <c r="I45" s="228"/>
    </row>
    <row r="46" spans="1:9" s="226" customFormat="1" ht="12.75" customHeight="1" x14ac:dyDescent="0.25">
      <c r="A46" s="228"/>
      <c r="B46" s="228"/>
      <c r="C46" s="228"/>
      <c r="D46" s="228"/>
      <c r="E46" s="228"/>
      <c r="F46" s="228"/>
      <c r="G46" s="228"/>
      <c r="H46" s="228"/>
      <c r="I46" s="228"/>
    </row>
    <row r="47" spans="1:9" s="226" customFormat="1" ht="12.75" customHeight="1" x14ac:dyDescent="0.25">
      <c r="A47" s="228"/>
      <c r="B47" s="228"/>
      <c r="C47" s="228"/>
      <c r="D47" s="228"/>
      <c r="E47" s="228"/>
      <c r="F47" s="228"/>
      <c r="G47" s="228"/>
      <c r="H47" s="228"/>
      <c r="I47" s="228"/>
    </row>
    <row r="48" spans="1:9" s="226" customFormat="1" ht="12.75" customHeight="1" x14ac:dyDescent="0.25">
      <c r="A48" s="228"/>
      <c r="B48" s="228"/>
      <c r="C48" s="228"/>
      <c r="D48" s="228"/>
      <c r="E48" s="228"/>
      <c r="F48" s="228"/>
      <c r="G48" s="228"/>
      <c r="H48" s="228"/>
      <c r="I48" s="228"/>
    </row>
    <row r="49" spans="1:256" s="226" customFormat="1" ht="12.75" customHeight="1" x14ac:dyDescent="0.25">
      <c r="A49" s="228"/>
      <c r="B49" s="228"/>
      <c r="C49" s="228"/>
      <c r="D49" s="228"/>
      <c r="E49" s="228"/>
      <c r="F49" s="228"/>
      <c r="G49" s="228"/>
      <c r="H49" s="228"/>
      <c r="I49" s="228"/>
    </row>
    <row r="50" spans="1:256" s="226" customFormat="1" ht="12.75" customHeight="1" x14ac:dyDescent="0.25">
      <c r="A50" s="228"/>
      <c r="B50" s="228"/>
      <c r="C50" s="228"/>
      <c r="D50" s="228"/>
      <c r="E50" s="228"/>
      <c r="F50" s="228"/>
      <c r="G50" s="228"/>
      <c r="H50" s="228"/>
      <c r="I50" s="228"/>
    </row>
    <row r="51" spans="1:256" s="226" customFormat="1" ht="12.75" customHeight="1" x14ac:dyDescent="0.25">
      <c r="A51" s="228"/>
      <c r="B51" s="228"/>
      <c r="C51" s="228"/>
      <c r="D51" s="228"/>
      <c r="E51" s="228"/>
      <c r="F51" s="228"/>
      <c r="G51" s="228"/>
      <c r="H51" s="228"/>
      <c r="I51" s="228"/>
    </row>
    <row r="52" spans="1:256" s="226" customFormat="1" ht="12.75" customHeight="1" x14ac:dyDescent="0.25">
      <c r="A52" s="228"/>
      <c r="B52" s="228"/>
      <c r="C52" s="228"/>
      <c r="D52" s="228"/>
      <c r="E52" s="228"/>
      <c r="F52" s="228"/>
      <c r="G52" s="228"/>
      <c r="H52" s="228"/>
      <c r="I52" s="228"/>
    </row>
    <row r="53" spans="1:256" s="226" customFormat="1" ht="12.75" customHeight="1" x14ac:dyDescent="0.25">
      <c r="A53" s="228"/>
      <c r="B53" s="228"/>
      <c r="C53" s="228"/>
      <c r="D53" s="228"/>
      <c r="E53" s="228"/>
      <c r="F53" s="228"/>
      <c r="G53" s="228"/>
      <c r="H53" s="228"/>
      <c r="I53" s="228"/>
    </row>
    <row r="54" spans="1:256" ht="12.75" hidden="1" customHeight="1" x14ac:dyDescent="0.25"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229"/>
      <c r="BN54" s="229"/>
      <c r="BO54" s="229"/>
      <c r="BP54" s="229"/>
      <c r="BQ54" s="229"/>
      <c r="BR54" s="229"/>
      <c r="BS54" s="229"/>
      <c r="BT54" s="229"/>
      <c r="BU54" s="229"/>
      <c r="BV54" s="229"/>
      <c r="BW54" s="229"/>
      <c r="BX54" s="229"/>
      <c r="BY54" s="229"/>
      <c r="BZ54" s="229"/>
      <c r="CA54" s="229"/>
      <c r="CB54" s="229"/>
      <c r="CC54" s="229"/>
      <c r="CD54" s="229"/>
      <c r="CE54" s="229"/>
      <c r="CF54" s="229"/>
      <c r="CG54" s="229"/>
      <c r="CH54" s="229"/>
      <c r="CI54" s="229"/>
      <c r="CJ54" s="229"/>
      <c r="CK54" s="229"/>
      <c r="CL54" s="229"/>
      <c r="CM54" s="229"/>
      <c r="CN54" s="229"/>
      <c r="CO54" s="229"/>
      <c r="CP54" s="229"/>
      <c r="CQ54" s="229"/>
      <c r="CR54" s="229"/>
      <c r="CS54" s="229"/>
      <c r="CT54" s="229"/>
      <c r="CU54" s="229"/>
      <c r="CV54" s="229"/>
      <c r="CW54" s="229"/>
      <c r="CX54" s="229"/>
      <c r="CY54" s="229"/>
      <c r="CZ54" s="229"/>
      <c r="DA54" s="229"/>
      <c r="DB54" s="229"/>
      <c r="DC54" s="229"/>
      <c r="DD54" s="229"/>
      <c r="DE54" s="229"/>
      <c r="DF54" s="229"/>
      <c r="DG54" s="229"/>
      <c r="DH54" s="229"/>
      <c r="DI54" s="229"/>
      <c r="DJ54" s="229"/>
      <c r="DK54" s="229"/>
      <c r="DL54" s="229"/>
      <c r="DM54" s="229"/>
      <c r="DN54" s="229"/>
      <c r="DO54" s="229"/>
      <c r="DP54" s="229"/>
      <c r="DQ54" s="229"/>
      <c r="DR54" s="229"/>
      <c r="DS54" s="229"/>
      <c r="DT54" s="229"/>
      <c r="DU54" s="229"/>
      <c r="DV54" s="229"/>
      <c r="DW54" s="229"/>
      <c r="DX54" s="229"/>
      <c r="DY54" s="229"/>
      <c r="DZ54" s="229"/>
      <c r="EA54" s="229"/>
      <c r="EB54" s="229"/>
      <c r="EC54" s="229"/>
      <c r="ED54" s="229"/>
      <c r="EE54" s="229"/>
      <c r="EF54" s="229"/>
      <c r="EG54" s="229"/>
      <c r="EH54" s="229"/>
      <c r="EI54" s="229"/>
      <c r="EJ54" s="229"/>
      <c r="EK54" s="229"/>
      <c r="EL54" s="229"/>
      <c r="EM54" s="229"/>
      <c r="EN54" s="229"/>
      <c r="EO54" s="229"/>
      <c r="EP54" s="229"/>
      <c r="EQ54" s="229"/>
      <c r="ER54" s="229"/>
      <c r="ES54" s="229"/>
      <c r="ET54" s="229"/>
      <c r="EU54" s="229"/>
      <c r="EV54" s="229"/>
      <c r="EW54" s="229"/>
      <c r="EX54" s="229"/>
      <c r="EY54" s="229"/>
      <c r="EZ54" s="229"/>
      <c r="FA54" s="229"/>
      <c r="FB54" s="229"/>
      <c r="FC54" s="229"/>
      <c r="FD54" s="229"/>
      <c r="FE54" s="229"/>
      <c r="FF54" s="229"/>
      <c r="FG54" s="229"/>
      <c r="FH54" s="229"/>
      <c r="FI54" s="229"/>
      <c r="FJ54" s="229"/>
      <c r="FK54" s="229"/>
      <c r="FL54" s="229"/>
      <c r="FM54" s="229"/>
      <c r="FN54" s="229"/>
      <c r="FO54" s="229"/>
      <c r="FP54" s="229"/>
      <c r="FQ54" s="229"/>
      <c r="FR54" s="229"/>
      <c r="FS54" s="229"/>
      <c r="FT54" s="229"/>
      <c r="FU54" s="229"/>
      <c r="FV54" s="229"/>
      <c r="FW54" s="229"/>
      <c r="FX54" s="229"/>
      <c r="FY54" s="229"/>
      <c r="FZ54" s="229"/>
      <c r="GA54" s="229"/>
      <c r="GB54" s="229"/>
      <c r="GC54" s="229"/>
      <c r="GD54" s="229"/>
      <c r="GE54" s="229"/>
      <c r="GF54" s="229"/>
      <c r="GG54" s="229"/>
      <c r="GH54" s="229"/>
      <c r="GI54" s="229"/>
      <c r="GJ54" s="229"/>
      <c r="GK54" s="229"/>
      <c r="GL54" s="229"/>
      <c r="GM54" s="229"/>
      <c r="GN54" s="229"/>
      <c r="GO54" s="229"/>
      <c r="GP54" s="229"/>
      <c r="GQ54" s="229"/>
      <c r="GR54" s="229"/>
      <c r="GS54" s="229"/>
      <c r="GT54" s="229"/>
      <c r="GU54" s="229"/>
      <c r="GV54" s="229"/>
      <c r="GW54" s="229"/>
      <c r="GX54" s="229"/>
      <c r="GY54" s="229"/>
      <c r="GZ54" s="229"/>
      <c r="HA54" s="229"/>
      <c r="HB54" s="229"/>
      <c r="HC54" s="229"/>
      <c r="HD54" s="229"/>
      <c r="HE54" s="229"/>
      <c r="HF54" s="229"/>
      <c r="HG54" s="229"/>
      <c r="HH54" s="229"/>
      <c r="HI54" s="229"/>
      <c r="HJ54" s="229"/>
      <c r="HK54" s="229"/>
      <c r="HL54" s="229"/>
      <c r="HM54" s="229"/>
      <c r="HN54" s="229"/>
      <c r="HO54" s="229"/>
      <c r="HP54" s="229"/>
      <c r="HQ54" s="229"/>
      <c r="HR54" s="229"/>
      <c r="HS54" s="229"/>
      <c r="HT54" s="229"/>
      <c r="HU54" s="229"/>
      <c r="HV54" s="229"/>
      <c r="HW54" s="229"/>
      <c r="HX54" s="229"/>
      <c r="HY54" s="229"/>
      <c r="HZ54" s="229"/>
      <c r="IA54" s="229"/>
      <c r="IB54" s="229"/>
      <c r="IC54" s="229"/>
      <c r="ID54" s="229"/>
      <c r="IE54" s="229"/>
      <c r="IF54" s="229"/>
      <c r="IG54" s="229"/>
      <c r="IH54" s="229"/>
      <c r="II54" s="229"/>
      <c r="IJ54" s="229"/>
      <c r="IK54" s="229"/>
      <c r="IL54" s="229"/>
      <c r="IM54" s="229"/>
      <c r="IN54" s="229"/>
      <c r="IO54" s="229"/>
      <c r="IP54" s="229"/>
      <c r="IQ54" s="229"/>
      <c r="IR54" s="229"/>
      <c r="IS54" s="229"/>
      <c r="IT54" s="229"/>
      <c r="IU54" s="229"/>
      <c r="IV54" s="229"/>
    </row>
    <row r="55" spans="1:256" ht="12.75" customHeight="1" x14ac:dyDescent="0.25"/>
    <row r="56" spans="1:256" ht="12.75" customHeight="1" x14ac:dyDescent="0.25"/>
    <row r="57" spans="1:256" ht="12.75" customHeight="1" x14ac:dyDescent="0.25"/>
    <row r="58" spans="1:256" ht="12.75" customHeight="1" x14ac:dyDescent="0.25"/>
    <row r="59" spans="1:256" ht="12.75" customHeight="1" x14ac:dyDescent="0.25"/>
    <row r="60" spans="1:256" ht="12.75" customHeight="1" x14ac:dyDescent="0.25"/>
    <row r="61" spans="1:256" ht="12.75" customHeight="1" x14ac:dyDescent="0.25"/>
    <row r="62" spans="1:256" ht="12.75" customHeight="1" x14ac:dyDescent="0.25"/>
    <row r="63" spans="1:256" ht="12.75" customHeight="1" x14ac:dyDescent="0.25"/>
    <row r="64" spans="1:256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</sheetData>
  <mergeCells count="14">
    <mergeCell ref="A1:A17"/>
    <mergeCell ref="H1:I2"/>
    <mergeCell ref="E15:I15"/>
    <mergeCell ref="D5:D6"/>
    <mergeCell ref="B4:I4"/>
    <mergeCell ref="B5:C5"/>
    <mergeCell ref="E6:I6"/>
    <mergeCell ref="B18:G19"/>
    <mergeCell ref="E11:I11"/>
    <mergeCell ref="E7:I7"/>
    <mergeCell ref="E16:I16"/>
    <mergeCell ref="B1:G1"/>
    <mergeCell ref="B2:G2"/>
    <mergeCell ref="C3:G3"/>
  </mergeCells>
  <phoneticPr fontId="2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1" fitToHeight="0" orientation="landscape" r:id="rId1"/>
  <headerFooter alignWithMargins="0">
    <oddFooter>&amp;L&amp;A&amp;C&amp;D&amp;R&amp;P/&amp;N</oddFoot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A1:I111"/>
  <sheetViews>
    <sheetView view="pageBreakPreview" topLeftCell="A76" zoomScale="69" zoomScaleNormal="70" zoomScaleSheetLayoutView="69" workbookViewId="0">
      <selection activeCell="C85" sqref="C85"/>
    </sheetView>
  </sheetViews>
  <sheetFormatPr defaultColWidth="9.109375" defaultRowHeight="13.8" x14ac:dyDescent="0.25"/>
  <cols>
    <col min="1" max="1" width="6.6640625" style="385" customWidth="1"/>
    <col min="2" max="2" width="65" style="386" customWidth="1"/>
    <col min="3" max="3" width="12.33203125" style="387" customWidth="1"/>
    <col min="4" max="4" width="12.33203125" style="388" customWidth="1"/>
    <col min="5" max="5" width="12.33203125" style="389" customWidth="1"/>
    <col min="6" max="6" width="12" style="389" customWidth="1"/>
    <col min="7" max="7" width="11.5546875" style="390" customWidth="1"/>
    <col min="8" max="16384" width="9.109375" style="390"/>
  </cols>
  <sheetData>
    <row r="1" spans="1:8" ht="15.6" x14ac:dyDescent="0.25">
      <c r="A1" s="501" t="s">
        <v>154</v>
      </c>
      <c r="B1" s="502"/>
      <c r="C1" s="502"/>
      <c r="D1" s="502"/>
      <c r="E1" s="502"/>
      <c r="F1" s="502"/>
      <c r="G1" s="452" t="s">
        <v>417</v>
      </c>
      <c r="H1" s="453"/>
    </row>
    <row r="2" spans="1:8" ht="17.399999999999999" x14ac:dyDescent="0.25">
      <c r="A2" s="449" t="s">
        <v>230</v>
      </c>
      <c r="B2" s="450"/>
      <c r="C2" s="450"/>
      <c r="D2" s="450"/>
      <c r="E2" s="450"/>
      <c r="F2" s="450"/>
      <c r="G2" s="454"/>
      <c r="H2" s="455"/>
    </row>
    <row r="3" spans="1:8" ht="20.25" customHeight="1" x14ac:dyDescent="0.25">
      <c r="A3" s="413"/>
      <c r="B3" s="503" t="str">
        <f>'Bugetul cererii de finanțare'!$A$3</f>
        <v>ASOCIAȚIA GRUPUL LOCAL DE PESCUIT LOTRU-OLT MIJLOCIU</v>
      </c>
      <c r="C3" s="503"/>
      <c r="D3" s="503"/>
      <c r="E3" s="503"/>
      <c r="F3" s="504"/>
      <c r="G3" s="505"/>
      <c r="H3" s="506"/>
    </row>
    <row r="4" spans="1:8" s="348" customFormat="1" x14ac:dyDescent="0.25">
      <c r="A4" s="482" t="s">
        <v>321</v>
      </c>
      <c r="B4" s="482"/>
      <c r="C4" s="482"/>
      <c r="D4" s="482"/>
      <c r="E4" s="482"/>
      <c r="F4" s="482"/>
    </row>
    <row r="5" spans="1:8" s="348" customFormat="1" ht="40.5" customHeight="1" x14ac:dyDescent="0.25">
      <c r="A5" s="483" t="s">
        <v>358</v>
      </c>
      <c r="B5" s="484"/>
      <c r="C5" s="484"/>
      <c r="D5" s="484"/>
      <c r="E5" s="484"/>
      <c r="F5" s="484"/>
    </row>
    <row r="6" spans="1:8" s="348" customFormat="1" x14ac:dyDescent="0.25">
      <c r="A6" s="349"/>
      <c r="B6" s="485"/>
      <c r="C6" s="485"/>
      <c r="D6" s="350"/>
      <c r="E6" s="351"/>
      <c r="F6" s="351"/>
    </row>
    <row r="7" spans="1:8" s="348" customFormat="1" ht="25.5" customHeight="1" x14ac:dyDescent="0.25">
      <c r="A7" s="486" t="s">
        <v>299</v>
      </c>
      <c r="B7" s="488" t="s">
        <v>300</v>
      </c>
      <c r="C7" s="488" t="s">
        <v>301</v>
      </c>
      <c r="D7" s="488" t="s">
        <v>302</v>
      </c>
      <c r="E7" s="496" t="s">
        <v>231</v>
      </c>
      <c r="F7" s="497"/>
    </row>
    <row r="8" spans="1:8" s="353" customFormat="1" ht="15" customHeight="1" x14ac:dyDescent="0.25">
      <c r="A8" s="487"/>
      <c r="B8" s="489"/>
      <c r="C8" s="489"/>
      <c r="D8" s="489"/>
      <c r="E8" s="352" t="s">
        <v>303</v>
      </c>
      <c r="F8" s="352" t="s">
        <v>304</v>
      </c>
    </row>
    <row r="9" spans="1:8" s="355" customFormat="1" ht="14.4" x14ac:dyDescent="0.25">
      <c r="A9" s="354" t="str">
        <f>'Bugetul cererii de finanțare'!A8</f>
        <v>CAP. 1</v>
      </c>
      <c r="B9" s="470" t="str">
        <f>'Bugetul cererii de finanțare'!B8:I8</f>
        <v>Cheltuieli pentru amenajarea terenului</v>
      </c>
      <c r="C9" s="471"/>
      <c r="D9" s="471"/>
      <c r="E9" s="471"/>
      <c r="F9" s="471"/>
    </row>
    <row r="10" spans="1:8" s="361" customFormat="1" ht="14.4" x14ac:dyDescent="0.25">
      <c r="A10" s="356" t="str">
        <f>'Bugetul cererii de finanțare'!A9</f>
        <v>1.1</v>
      </c>
      <c r="B10" s="357" t="str">
        <f>'Bugetul cererii de finanțare'!B9</f>
        <v>Obţinerea terenului</v>
      </c>
      <c r="C10" s="358">
        <f>'Bugetul cererii de finanțare'!I9</f>
        <v>0</v>
      </c>
      <c r="D10" s="359" t="str">
        <f>IF(E10+F10&lt;&gt;C10,"Eroare!","")</f>
        <v/>
      </c>
      <c r="E10" s="360">
        <v>0</v>
      </c>
      <c r="F10" s="360">
        <v>0</v>
      </c>
    </row>
    <row r="11" spans="1:8" s="361" customFormat="1" ht="14.4" x14ac:dyDescent="0.25">
      <c r="A11" s="356" t="str">
        <f>'Bugetul cererii de finanțare'!A10</f>
        <v>1.2</v>
      </c>
      <c r="B11" s="357" t="str">
        <f>'Bugetul cererii de finanțare'!B10</f>
        <v>Amenajarea terenului</v>
      </c>
      <c r="C11" s="358">
        <f>'Bugetul cererii de finanțare'!I10</f>
        <v>0</v>
      </c>
      <c r="D11" s="359" t="str">
        <f>IF(E11+F11&lt;&gt;C11,"Eroare!","")</f>
        <v/>
      </c>
      <c r="E11" s="360">
        <v>0</v>
      </c>
      <c r="F11" s="360">
        <v>0</v>
      </c>
    </row>
    <row r="12" spans="1:8" s="361" customFormat="1" ht="14.4" x14ac:dyDescent="0.25">
      <c r="A12" s="356" t="str">
        <f>'Bugetul cererii de finanțare'!A11</f>
        <v>1.3</v>
      </c>
      <c r="B12" s="357" t="str">
        <f>'Bugetul cererii de finanțare'!B11</f>
        <v>Amenajari pentru protectia mediului si aducerea terenului la starea initiala</v>
      </c>
      <c r="C12" s="358">
        <f>'Bugetul cererii de finanțare'!I11</f>
        <v>0</v>
      </c>
      <c r="D12" s="359" t="str">
        <f>IF(E12+F12&lt;&gt;C12,"Eroare!","")</f>
        <v/>
      </c>
      <c r="E12" s="360">
        <v>0</v>
      </c>
      <c r="F12" s="360">
        <v>0</v>
      </c>
    </row>
    <row r="13" spans="1:8" s="361" customFormat="1" ht="14.4" x14ac:dyDescent="0.25">
      <c r="A13" s="412"/>
      <c r="B13" s="357"/>
      <c r="C13" s="358">
        <f>'Bugetul cererii de finanțare'!I12</f>
        <v>0</v>
      </c>
      <c r="D13" s="359"/>
      <c r="E13" s="360">
        <v>0</v>
      </c>
      <c r="F13" s="360">
        <v>0</v>
      </c>
    </row>
    <row r="14" spans="1:8" s="355" customFormat="1" ht="14.4" x14ac:dyDescent="0.25">
      <c r="A14" s="354"/>
      <c r="B14" s="362" t="str">
        <f>'Bugetul cererii de finanțare'!B13</f>
        <v>TOTAL CAPITOL 1</v>
      </c>
      <c r="C14" s="358">
        <f>'Bugetul cererii de finanțare'!I13</f>
        <v>0</v>
      </c>
      <c r="D14" s="359" t="str">
        <f>IF(E14+F14&lt;&gt;C14,"Eroare!","")</f>
        <v/>
      </c>
      <c r="E14" s="363">
        <f>SUM(E10:E12)</f>
        <v>0</v>
      </c>
      <c r="F14" s="363">
        <f>SUM(F10:F12)</f>
        <v>0</v>
      </c>
    </row>
    <row r="15" spans="1:8" s="355" customFormat="1" ht="14.4" x14ac:dyDescent="0.25">
      <c r="A15" s="354" t="str">
        <f>'Bugetul cererii de finanțare'!A14</f>
        <v>CAP. 2</v>
      </c>
      <c r="B15" s="470" t="str">
        <f>'Bugetul cererii de finanțare'!B14:I14</f>
        <v>Cheltuieli pt asigurarea utilităţilor necesare obiectivului</v>
      </c>
      <c r="C15" s="471"/>
      <c r="D15" s="471"/>
      <c r="E15" s="471"/>
      <c r="F15" s="471"/>
    </row>
    <row r="16" spans="1:8" s="355" customFormat="1" ht="14.4" x14ac:dyDescent="0.25">
      <c r="A16" s="356" t="s">
        <v>250</v>
      </c>
      <c r="B16" s="357" t="s">
        <v>251</v>
      </c>
      <c r="C16" s="358">
        <f>'Bugetul cererii de finanțare'!I15</f>
        <v>0</v>
      </c>
      <c r="D16" s="359" t="str">
        <f>IF(E16+F16&lt;&gt;C16,"Eroare!","")</f>
        <v/>
      </c>
      <c r="E16" s="360">
        <v>0</v>
      </c>
      <c r="F16" s="360">
        <v>0</v>
      </c>
    </row>
    <row r="17" spans="1:6" s="355" customFormat="1" ht="14.4" x14ac:dyDescent="0.25">
      <c r="A17" s="354"/>
      <c r="B17" s="362" t="str">
        <f>'Bugetul cererii de finanțare'!B16</f>
        <v> TOTAL CAPITOL 2</v>
      </c>
      <c r="C17" s="358">
        <f>'Bugetul cererii de finanțare'!I16</f>
        <v>0</v>
      </c>
      <c r="D17" s="359" t="str">
        <f>IF(E17+F17&lt;&gt;C17,"Eroare!","")</f>
        <v/>
      </c>
      <c r="E17" s="363">
        <f>E16</f>
        <v>0</v>
      </c>
      <c r="F17" s="363">
        <f>F16</f>
        <v>0</v>
      </c>
    </row>
    <row r="18" spans="1:6" s="355" customFormat="1" ht="14.4" x14ac:dyDescent="0.25">
      <c r="A18" s="354" t="str">
        <f>'Bugetul cererii de finanțare'!A17</f>
        <v>CAP. 3</v>
      </c>
      <c r="B18" s="470" t="str">
        <f>'Bugetul cererii de finanțare'!B17:I17</f>
        <v>Cheltuieli pentru proiectare și asistență tehnică</v>
      </c>
      <c r="C18" s="471"/>
      <c r="D18" s="471"/>
      <c r="E18" s="471"/>
      <c r="F18" s="471"/>
    </row>
    <row r="19" spans="1:6" s="361" customFormat="1" ht="14.4" x14ac:dyDescent="0.25">
      <c r="A19" s="356" t="str">
        <f>'Bugetul cererii de finanțare'!A18</f>
        <v>3.1</v>
      </c>
      <c r="B19" s="357" t="str">
        <f>'Bugetul cererii de finanțare'!B18</f>
        <v xml:space="preserve">Studii </v>
      </c>
      <c r="C19" s="358">
        <f>'Bugetul cererii de finanțare'!I18</f>
        <v>0</v>
      </c>
      <c r="D19" s="359" t="str">
        <f>IF(E19+F19&lt;&gt;C19,"Eroare!","")</f>
        <v/>
      </c>
      <c r="E19" s="360">
        <v>0</v>
      </c>
      <c r="F19" s="360">
        <v>0</v>
      </c>
    </row>
    <row r="20" spans="1:6" s="361" customFormat="1" ht="27.6" x14ac:dyDescent="0.25">
      <c r="A20" s="356" t="str">
        <f>'Bugetul cererii de finanțare'!A22</f>
        <v>3.2</v>
      </c>
      <c r="B20" s="357" t="str">
        <f>'Bugetul cererii de finanțare'!B22</f>
        <v>Documentaţii-suport şi cheltuieli pentru obţinerea de avize, acorduri şi autorizaţii</v>
      </c>
      <c r="C20" s="358">
        <f>'Bugetul cererii de finanțare'!I22</f>
        <v>0</v>
      </c>
      <c r="D20" s="359" t="str">
        <f t="shared" ref="D20:D27" si="0">IF(E20+F20&lt;&gt;C20,"Eroare!","")</f>
        <v/>
      </c>
      <c r="E20" s="360">
        <v>0</v>
      </c>
      <c r="F20" s="360">
        <v>0</v>
      </c>
    </row>
    <row r="21" spans="1:6" s="361" customFormat="1" ht="14.4" x14ac:dyDescent="0.25">
      <c r="A21" s="412" t="s">
        <v>257</v>
      </c>
      <c r="B21" s="357" t="s">
        <v>376</v>
      </c>
      <c r="C21" s="358">
        <f>'Bugetul cererii de finanțare'!C23</f>
        <v>0</v>
      </c>
      <c r="D21" s="359"/>
      <c r="E21" s="360">
        <v>0</v>
      </c>
      <c r="F21" s="360">
        <v>0</v>
      </c>
    </row>
    <row r="22" spans="1:6" s="361" customFormat="1" ht="14.4" x14ac:dyDescent="0.25">
      <c r="A22" s="356" t="str">
        <f>'Bugetul cererii de finanțare'!A24</f>
        <v>3.4</v>
      </c>
      <c r="B22" s="357" t="s">
        <v>377</v>
      </c>
      <c r="C22" s="358">
        <f>'Bugetul cererii de finanțare'!C24</f>
        <v>0</v>
      </c>
      <c r="D22" s="359"/>
      <c r="E22" s="360">
        <v>0</v>
      </c>
      <c r="F22" s="360">
        <v>0</v>
      </c>
    </row>
    <row r="23" spans="1:6" s="361" customFormat="1" ht="14.4" x14ac:dyDescent="0.25">
      <c r="A23" s="356" t="str">
        <f>'Bugetul cererii de finanțare'!A25</f>
        <v>3.5</v>
      </c>
      <c r="B23" s="357" t="str">
        <f>'Bugetul cererii de finanțare'!B25</f>
        <v xml:space="preserve">Proiectare </v>
      </c>
      <c r="C23" s="358">
        <f>'Bugetul cererii de finanțare'!I25</f>
        <v>0</v>
      </c>
      <c r="D23" s="359" t="str">
        <f t="shared" si="0"/>
        <v/>
      </c>
      <c r="E23" s="360">
        <v>0</v>
      </c>
      <c r="F23" s="360">
        <v>0</v>
      </c>
    </row>
    <row r="24" spans="1:6" s="361" customFormat="1" ht="14.4" x14ac:dyDescent="0.25">
      <c r="A24" s="356" t="str">
        <f>'Bugetul cererii de finanțare'!A32</f>
        <v>3.6</v>
      </c>
      <c r="B24" s="357" t="str">
        <f>'Bugetul cererii de finanțare'!B32</f>
        <v>Organizarea procedurilor de achiziție</v>
      </c>
      <c r="C24" s="358">
        <f>'Bugetul cererii de finanțare'!I32</f>
        <v>0</v>
      </c>
      <c r="D24" s="359" t="str">
        <f>IF(E24+F24&lt;&gt;C24,"Eroare!","")</f>
        <v/>
      </c>
      <c r="E24" s="360">
        <v>0</v>
      </c>
      <c r="F24" s="360">
        <v>0</v>
      </c>
    </row>
    <row r="25" spans="1:6" s="361" customFormat="1" ht="14.4" x14ac:dyDescent="0.25">
      <c r="A25" s="356" t="str">
        <f>'Bugetul cererii de finanțare'!A33</f>
        <v>3.7</v>
      </c>
      <c r="B25" s="357" t="str">
        <f>'Bugetul cererii de finanțare'!B33</f>
        <v>Consultanta</v>
      </c>
      <c r="C25" s="358">
        <f>'Bugetul cererii de finanțare'!I33</f>
        <v>0</v>
      </c>
      <c r="D25" s="359" t="str">
        <f t="shared" si="0"/>
        <v/>
      </c>
      <c r="E25" s="360">
        <v>0</v>
      </c>
      <c r="F25" s="360">
        <v>0</v>
      </c>
    </row>
    <row r="26" spans="1:6" s="361" customFormat="1" ht="14.4" x14ac:dyDescent="0.25">
      <c r="A26" s="356" t="str">
        <f>'Bugetul cererii de finanțare'!A36</f>
        <v>3.8</v>
      </c>
      <c r="B26" s="357" t="str">
        <f>'Bugetul cererii de finanțare'!B36</f>
        <v>Asistenta tehnica</v>
      </c>
      <c r="C26" s="358">
        <f>'Bugetul cererii de finanțare'!I36</f>
        <v>0</v>
      </c>
      <c r="D26" s="359" t="str">
        <f t="shared" si="0"/>
        <v/>
      </c>
      <c r="E26" s="360">
        <v>0</v>
      </c>
      <c r="F26" s="360">
        <v>0</v>
      </c>
    </row>
    <row r="27" spans="1:6" s="355" customFormat="1" ht="14.4" x14ac:dyDescent="0.25">
      <c r="A27" s="354"/>
      <c r="B27" s="362" t="str">
        <f>'Bugetul cererii de finanțare'!B41</f>
        <v> TOTAL CAPITOL 3</v>
      </c>
      <c r="C27" s="358">
        <f>'Bugetul cererii de finanțare'!I41</f>
        <v>0</v>
      </c>
      <c r="D27" s="359" t="str">
        <f t="shared" si="0"/>
        <v/>
      </c>
      <c r="E27" s="363">
        <f>SUM(E19:E26)</f>
        <v>0</v>
      </c>
      <c r="F27" s="363">
        <f>SUM(F19:F26)</f>
        <v>0</v>
      </c>
    </row>
    <row r="28" spans="1:6" s="355" customFormat="1" ht="14.4" x14ac:dyDescent="0.25">
      <c r="A28" s="354" t="str">
        <f>'Bugetul cererii de finanțare'!A42</f>
        <v>CAP. 4</v>
      </c>
      <c r="B28" s="470" t="str">
        <f>'Bugetul cererii de finanțare'!B42:I42</f>
        <v>Cheltuieli pentru investiţia de bază</v>
      </c>
      <c r="C28" s="471"/>
      <c r="D28" s="471"/>
      <c r="E28" s="471"/>
      <c r="F28" s="471"/>
    </row>
    <row r="29" spans="1:6" s="361" customFormat="1" ht="14.4" x14ac:dyDescent="0.25">
      <c r="A29" s="356" t="str">
        <f>'Bugetul cererii de finanțare'!A43</f>
        <v>4.1</v>
      </c>
      <c r="B29" s="357" t="str">
        <f>'Bugetul cererii de finanțare'!B43</f>
        <v>Construcţii şi instalaţii</v>
      </c>
      <c r="C29" s="358">
        <f>'Bugetul cererii de finanțare'!I43</f>
        <v>0</v>
      </c>
      <c r="D29" s="359" t="str">
        <f>IF(E29+F29&lt;&gt;C29,"Eroare!","")</f>
        <v/>
      </c>
      <c r="E29" s="360">
        <v>0</v>
      </c>
      <c r="F29" s="360">
        <v>0</v>
      </c>
    </row>
    <row r="30" spans="1:6" s="361" customFormat="1" ht="14.4" x14ac:dyDescent="0.25">
      <c r="A30" s="356" t="str">
        <f>'Bugetul cererii de finanțare'!A44</f>
        <v>4.2</v>
      </c>
      <c r="B30" s="357" t="str">
        <f>'Bugetul cererii de finanțare'!B44</f>
        <v>Montaj utilaje tehnologice</v>
      </c>
      <c r="C30" s="358">
        <f>'Bugetul cererii de finanțare'!I44</f>
        <v>0</v>
      </c>
      <c r="D30" s="359" t="str">
        <f t="shared" ref="D30:D36" si="1">IF(E30+F30&lt;&gt;C30,"Eroare!","")</f>
        <v/>
      </c>
      <c r="E30" s="398">
        <v>0</v>
      </c>
      <c r="F30" s="398">
        <v>0</v>
      </c>
    </row>
    <row r="31" spans="1:6" s="361" customFormat="1" ht="14.4" x14ac:dyDescent="0.25">
      <c r="A31" s="356" t="str">
        <f>'Bugetul cererii de finanțare'!A45</f>
        <v>4.3</v>
      </c>
      <c r="B31" s="357" t="str">
        <f>'Bugetul cererii de finanțare'!B45</f>
        <v>Utilaje,    echipamente    tehnologice și funcționale cu montaj</v>
      </c>
      <c r="C31" s="358">
        <f>'Bugetul cererii de finanțare'!I45</f>
        <v>0</v>
      </c>
      <c r="D31" s="359" t="str">
        <f t="shared" si="1"/>
        <v/>
      </c>
      <c r="E31" s="398">
        <v>0</v>
      </c>
      <c r="F31" s="398">
        <v>0</v>
      </c>
    </row>
    <row r="32" spans="1:6" s="361" customFormat="1" ht="27.6" x14ac:dyDescent="0.25">
      <c r="A32" s="356" t="str">
        <f>'Bugetul cererii de finanțare'!A46</f>
        <v>4.4</v>
      </c>
      <c r="B32" s="357" t="str">
        <f>'Bugetul cererii de finanțare'!B46</f>
        <v>Utilaje, echipamente tehnologice care nu necesita  montaj  și echipamente   de transport</v>
      </c>
      <c r="C32" s="358">
        <f>'Bugetul cererii de finanțare'!I46</f>
        <v>0</v>
      </c>
      <c r="D32" s="359" t="str">
        <f t="shared" si="1"/>
        <v/>
      </c>
      <c r="E32" s="360">
        <v>0</v>
      </c>
      <c r="F32" s="360">
        <v>0</v>
      </c>
    </row>
    <row r="33" spans="1:6" s="361" customFormat="1" ht="14.4" x14ac:dyDescent="0.25">
      <c r="A33" s="356" t="str">
        <f>'Bugetul cererii de finanțare'!A47</f>
        <v>4.5</v>
      </c>
      <c r="B33" s="357" t="str">
        <f>'Bugetul cererii de finanțare'!B47</f>
        <v>Dotări</v>
      </c>
      <c r="C33" s="358">
        <f>'Bugetul cererii de finanțare'!I47</f>
        <v>0</v>
      </c>
      <c r="D33" s="359" t="str">
        <f t="shared" si="1"/>
        <v/>
      </c>
      <c r="E33" s="360">
        <v>0</v>
      </c>
      <c r="F33" s="360">
        <v>0</v>
      </c>
    </row>
    <row r="34" spans="1:6" s="361" customFormat="1" ht="14.4" x14ac:dyDescent="0.25">
      <c r="A34" s="356" t="str">
        <f>'Bugetul cererii de finanțare'!A48</f>
        <v>4.6</v>
      </c>
      <c r="B34" s="357" t="str">
        <f>'Bugetul cererii de finanțare'!B48</f>
        <v>Active necorporale</v>
      </c>
      <c r="C34" s="358">
        <f>'Bugetul cererii de finanțare'!I48</f>
        <v>0</v>
      </c>
      <c r="D34" s="359" t="str">
        <f t="shared" si="1"/>
        <v/>
      </c>
      <c r="E34" s="360">
        <v>0</v>
      </c>
      <c r="F34" s="360">
        <v>0</v>
      </c>
    </row>
    <row r="35" spans="1:6" s="361" customFormat="1" ht="14.4" x14ac:dyDescent="0.25">
      <c r="A35" s="356">
        <v>4.7</v>
      </c>
      <c r="B35" s="357" t="s">
        <v>460</v>
      </c>
      <c r="C35" s="358">
        <f>'Bugetul cererii de finanțare'!I49</f>
        <v>0</v>
      </c>
      <c r="D35" s="359"/>
      <c r="E35" s="360">
        <v>0</v>
      </c>
      <c r="F35" s="360">
        <v>0</v>
      </c>
    </row>
    <row r="36" spans="1:6" s="355" customFormat="1" ht="14.4" x14ac:dyDescent="0.25">
      <c r="A36" s="354"/>
      <c r="B36" s="362" t="str">
        <f>'Bugetul cererii de finanțare'!B50</f>
        <v>TOTAL CAPITOL 4</v>
      </c>
      <c r="C36" s="358">
        <f>'Bugetul cererii de finanțare'!I50</f>
        <v>0</v>
      </c>
      <c r="D36" s="359" t="str">
        <f t="shared" si="1"/>
        <v/>
      </c>
      <c r="E36" s="363">
        <f>SUM(E29:E34)</f>
        <v>0</v>
      </c>
      <c r="F36" s="363">
        <f>SUM(F29:F34)</f>
        <v>0</v>
      </c>
    </row>
    <row r="37" spans="1:6" s="355" customFormat="1" ht="14.4" x14ac:dyDescent="0.25">
      <c r="A37" s="354" t="str">
        <f>'Bugetul cererii de finanțare'!A51</f>
        <v>CAP. 5</v>
      </c>
      <c r="B37" s="470" t="str">
        <f>'Bugetul cererii de finanțare'!B51:I51</f>
        <v>Alte cheltuieli</v>
      </c>
      <c r="C37" s="471"/>
      <c r="D37" s="471"/>
      <c r="E37" s="471"/>
      <c r="F37" s="471"/>
    </row>
    <row r="38" spans="1:6" s="355" customFormat="1" ht="14.4" x14ac:dyDescent="0.25">
      <c r="A38" s="412" t="s">
        <v>273</v>
      </c>
      <c r="B38" s="445" t="s">
        <v>431</v>
      </c>
      <c r="C38" s="363">
        <f>C39+C40</f>
        <v>0</v>
      </c>
      <c r="D38" s="356"/>
      <c r="E38" s="398">
        <v>0</v>
      </c>
      <c r="F38" s="398">
        <v>0</v>
      </c>
    </row>
    <row r="39" spans="1:6" s="361" customFormat="1" ht="14.4" x14ac:dyDescent="0.25">
      <c r="A39" s="356" t="str">
        <f>'Bugetul cererii de finanțare'!A53</f>
        <v>5.1.1</v>
      </c>
      <c r="B39" s="357" t="str">
        <f>'Bugetul cererii de finanțare'!B53</f>
        <v>Lucrări de construcții si instalatii aferente organizarii de santier</v>
      </c>
      <c r="C39" s="358">
        <f>'Bugetul cererii de finanțare'!I53</f>
        <v>0</v>
      </c>
      <c r="D39" s="359" t="str">
        <f>IF(E39+F39&lt;&gt;C39,"Eroare!","")</f>
        <v/>
      </c>
      <c r="E39" s="360">
        <v>0</v>
      </c>
      <c r="F39" s="360">
        <v>0</v>
      </c>
    </row>
    <row r="40" spans="1:6" s="355" customFormat="1" ht="14.4" x14ac:dyDescent="0.25">
      <c r="A40" s="356" t="str">
        <f>'Bugetul cererii de finanțare'!A54</f>
        <v>5.1.2</v>
      </c>
      <c r="B40" s="357" t="str">
        <f>'Bugetul cererii de finanțare'!B54</f>
        <v>Cheltuieli conexe oraganizării șantierului</v>
      </c>
      <c r="C40" s="358">
        <f>'Bugetul cererii de finanțare'!I54</f>
        <v>0</v>
      </c>
      <c r="D40" s="359" t="str">
        <f>IF(E40+F40&lt;&gt;C40,"Eroare!","")</f>
        <v/>
      </c>
      <c r="E40" s="360">
        <v>0</v>
      </c>
      <c r="F40" s="360">
        <v>0</v>
      </c>
    </row>
    <row r="41" spans="1:6" s="355" customFormat="1" ht="14.4" x14ac:dyDescent="0.25">
      <c r="A41" s="315" t="s">
        <v>274</v>
      </c>
      <c r="B41" s="316" t="s">
        <v>410</v>
      </c>
      <c r="C41" s="358">
        <f>C42+C43+C44+C45</f>
        <v>0</v>
      </c>
      <c r="D41" s="359"/>
      <c r="E41" s="360">
        <v>0</v>
      </c>
      <c r="F41" s="360">
        <v>0</v>
      </c>
    </row>
    <row r="42" spans="1:6" s="355" customFormat="1" ht="14.4" x14ac:dyDescent="0.25">
      <c r="A42" s="315" t="s">
        <v>434</v>
      </c>
      <c r="B42" s="433" t="s">
        <v>461</v>
      </c>
      <c r="C42" s="358">
        <f>'Bugetul cererii de finanțare'!I56</f>
        <v>0</v>
      </c>
      <c r="D42" s="359"/>
      <c r="E42" s="360">
        <v>0</v>
      </c>
      <c r="F42" s="360">
        <v>0</v>
      </c>
    </row>
    <row r="43" spans="1:6" s="355" customFormat="1" ht="14.4" x14ac:dyDescent="0.25">
      <c r="A43" s="315" t="s">
        <v>435</v>
      </c>
      <c r="B43" s="433" t="s">
        <v>411</v>
      </c>
      <c r="C43" s="358">
        <f>'Bugetul cererii de finanțare'!I57</f>
        <v>0</v>
      </c>
      <c r="D43" s="359"/>
      <c r="E43" s="360">
        <v>0</v>
      </c>
      <c r="F43" s="360">
        <v>0</v>
      </c>
    </row>
    <row r="44" spans="1:6" s="355" customFormat="1" ht="27.6" x14ac:dyDescent="0.25">
      <c r="A44" s="315" t="s">
        <v>436</v>
      </c>
      <c r="B44" s="433" t="s">
        <v>412</v>
      </c>
      <c r="C44" s="358">
        <f>'Bugetul cererii de finanțare'!I58</f>
        <v>0</v>
      </c>
      <c r="D44" s="359"/>
      <c r="E44" s="360">
        <v>0</v>
      </c>
      <c r="F44" s="360">
        <v>0</v>
      </c>
    </row>
    <row r="45" spans="1:6" s="355" customFormat="1" ht="14.4" x14ac:dyDescent="0.25">
      <c r="A45" s="315" t="s">
        <v>437</v>
      </c>
      <c r="B45" s="433" t="s">
        <v>413</v>
      </c>
      <c r="C45" s="358">
        <f>'Bugetul cererii de finanțare'!I59</f>
        <v>0</v>
      </c>
      <c r="D45" s="359"/>
      <c r="E45" s="360">
        <v>0</v>
      </c>
      <c r="F45" s="360">
        <v>0</v>
      </c>
    </row>
    <row r="46" spans="1:6" s="355" customFormat="1" ht="14.4" x14ac:dyDescent="0.25">
      <c r="A46" s="315" t="s">
        <v>438</v>
      </c>
      <c r="B46" s="433" t="s">
        <v>414</v>
      </c>
      <c r="C46" s="358">
        <f>'Bugetul cererii de finanțare'!I60</f>
        <v>0</v>
      </c>
      <c r="D46" s="359"/>
      <c r="E46" s="360">
        <v>0</v>
      </c>
      <c r="F46" s="360">
        <v>0</v>
      </c>
    </row>
    <row r="47" spans="1:6" s="355" customFormat="1" ht="14.4" x14ac:dyDescent="0.25">
      <c r="A47" s="315" t="s">
        <v>439</v>
      </c>
      <c r="B47" s="316" t="s">
        <v>275</v>
      </c>
      <c r="C47" s="358">
        <f>'Bugetul cererii de finanțare'!I61</f>
        <v>0</v>
      </c>
      <c r="D47" s="359"/>
      <c r="E47" s="360">
        <v>0</v>
      </c>
      <c r="F47" s="360">
        <v>0</v>
      </c>
    </row>
    <row r="48" spans="1:6" s="355" customFormat="1" ht="14.4" x14ac:dyDescent="0.25">
      <c r="A48" s="315" t="s">
        <v>440</v>
      </c>
      <c r="B48" s="316" t="s">
        <v>348</v>
      </c>
      <c r="C48" s="358">
        <f>'Bugetul cererii de finanțare'!I62</f>
        <v>0</v>
      </c>
      <c r="D48" s="359"/>
      <c r="E48" s="360">
        <v>0</v>
      </c>
      <c r="F48" s="360">
        <v>0</v>
      </c>
    </row>
    <row r="49" spans="1:9" s="355" customFormat="1" ht="14.4" x14ac:dyDescent="0.25">
      <c r="A49" s="315"/>
      <c r="B49" s="319" t="s">
        <v>276</v>
      </c>
      <c r="C49" s="358">
        <f>C38+C41+C47+C48</f>
        <v>0</v>
      </c>
      <c r="D49" s="359"/>
      <c r="E49" s="446">
        <f>E38+E41+E47+E48</f>
        <v>0</v>
      </c>
      <c r="F49" s="446">
        <f>F38+F41+F47+F48</f>
        <v>0</v>
      </c>
    </row>
    <row r="50" spans="1:9" s="355" customFormat="1" ht="14.4" x14ac:dyDescent="0.25">
      <c r="A50" s="490" t="s">
        <v>456</v>
      </c>
      <c r="B50" s="491"/>
      <c r="C50" s="491"/>
      <c r="D50" s="491"/>
      <c r="E50" s="491"/>
      <c r="F50" s="491"/>
      <c r="G50" s="491"/>
      <c r="H50" s="492"/>
      <c r="I50" s="436"/>
    </row>
    <row r="51" spans="1:9" s="355" customFormat="1" ht="14.4" x14ac:dyDescent="0.25">
      <c r="A51" s="315" t="s">
        <v>278</v>
      </c>
      <c r="B51" s="316" t="s">
        <v>352</v>
      </c>
      <c r="C51" s="358">
        <f>'Bugetul cererii de finanțare'!C65</f>
        <v>0</v>
      </c>
      <c r="D51" s="359"/>
      <c r="E51" s="360">
        <v>0</v>
      </c>
      <c r="F51" s="360">
        <v>0</v>
      </c>
    </row>
    <row r="52" spans="1:9" s="355" customFormat="1" ht="14.4" x14ac:dyDescent="0.25">
      <c r="A52" s="315" t="s">
        <v>442</v>
      </c>
      <c r="B52" s="316" t="s">
        <v>353</v>
      </c>
      <c r="C52" s="358">
        <f>'Bugetul cererii de finanțare'!C66</f>
        <v>0</v>
      </c>
      <c r="D52" s="359"/>
      <c r="E52" s="360">
        <v>0</v>
      </c>
      <c r="F52" s="360">
        <v>0</v>
      </c>
    </row>
    <row r="53" spans="1:9" s="355" customFormat="1" ht="14.4" x14ac:dyDescent="0.25">
      <c r="A53" s="315"/>
      <c r="B53" s="319" t="s">
        <v>279</v>
      </c>
      <c r="C53" s="358">
        <f>C51+C52</f>
        <v>0</v>
      </c>
      <c r="D53" s="359"/>
      <c r="E53" s="360">
        <f>E51+E52</f>
        <v>0</v>
      </c>
      <c r="F53" s="360">
        <f>F51+F52</f>
        <v>0</v>
      </c>
    </row>
    <row r="54" spans="1:9" s="355" customFormat="1" ht="14.4" x14ac:dyDescent="0.25">
      <c r="A54" s="323" t="s">
        <v>280</v>
      </c>
      <c r="B54" s="493" t="s">
        <v>443</v>
      </c>
      <c r="C54" s="494"/>
      <c r="D54" s="494"/>
      <c r="E54" s="494"/>
      <c r="F54" s="494"/>
      <c r="G54" s="494"/>
      <c r="H54" s="495"/>
      <c r="I54" s="436"/>
    </row>
    <row r="55" spans="1:9" s="355" customFormat="1" ht="14.4" x14ac:dyDescent="0.25">
      <c r="A55" s="315" t="s">
        <v>281</v>
      </c>
      <c r="B55" s="316" t="s">
        <v>443</v>
      </c>
      <c r="C55" s="358">
        <f>'Bugetul cererii de finanțare'!C69</f>
        <v>0</v>
      </c>
      <c r="D55" s="359"/>
      <c r="E55" s="360">
        <v>0</v>
      </c>
      <c r="F55" s="360">
        <v>0</v>
      </c>
    </row>
    <row r="56" spans="1:9" s="355" customFormat="1" ht="14.4" x14ac:dyDescent="0.25">
      <c r="A56" s="315"/>
      <c r="B56" s="319" t="s">
        <v>282</v>
      </c>
      <c r="C56" s="358">
        <f>C55</f>
        <v>0</v>
      </c>
      <c r="D56" s="359"/>
      <c r="E56" s="360">
        <f>E55</f>
        <v>0</v>
      </c>
      <c r="F56" s="360">
        <f>F55</f>
        <v>0</v>
      </c>
    </row>
    <row r="57" spans="1:9" s="355" customFormat="1" ht="14.4" x14ac:dyDescent="0.25">
      <c r="A57" s="323" t="s">
        <v>333</v>
      </c>
      <c r="B57" s="493" t="s">
        <v>337</v>
      </c>
      <c r="C57" s="494"/>
      <c r="D57" s="494"/>
      <c r="E57" s="494"/>
      <c r="F57" s="494"/>
      <c r="G57" s="494"/>
      <c r="H57" s="495"/>
      <c r="I57" s="436"/>
    </row>
    <row r="58" spans="1:9" s="355" customFormat="1" ht="14.4" x14ac:dyDescent="0.25">
      <c r="A58" s="315" t="s">
        <v>334</v>
      </c>
      <c r="B58" s="316" t="s">
        <v>337</v>
      </c>
      <c r="C58" s="358">
        <f>'Bugetul cererii de finanțare'!C72</f>
        <v>0</v>
      </c>
      <c r="D58" s="359"/>
      <c r="E58" s="360">
        <v>0</v>
      </c>
      <c r="F58" s="360">
        <v>0</v>
      </c>
    </row>
    <row r="59" spans="1:9" s="355" customFormat="1" ht="14.4" x14ac:dyDescent="0.25">
      <c r="A59" s="315"/>
      <c r="B59" s="319" t="s">
        <v>335</v>
      </c>
      <c r="C59" s="358">
        <f>C58</f>
        <v>0</v>
      </c>
      <c r="D59" s="359"/>
      <c r="E59" s="360">
        <f>E58</f>
        <v>0</v>
      </c>
      <c r="F59" s="360">
        <f>F58</f>
        <v>0</v>
      </c>
    </row>
    <row r="60" spans="1:9" s="355" customFormat="1" ht="14.4" x14ac:dyDescent="0.25">
      <c r="A60" s="323" t="s">
        <v>336</v>
      </c>
      <c r="B60" s="493" t="s">
        <v>444</v>
      </c>
      <c r="C60" s="494"/>
      <c r="D60" s="494"/>
      <c r="E60" s="494"/>
      <c r="F60" s="494"/>
      <c r="G60" s="494"/>
      <c r="H60" s="495"/>
      <c r="I60" s="436"/>
    </row>
    <row r="61" spans="1:9" s="355" customFormat="1" ht="14.4" x14ac:dyDescent="0.25">
      <c r="A61" s="315" t="s">
        <v>338</v>
      </c>
      <c r="B61" s="316" t="s">
        <v>444</v>
      </c>
      <c r="C61" s="358">
        <f>'Bugetul cererii de finanțare'!C75</f>
        <v>0</v>
      </c>
      <c r="D61" s="359"/>
      <c r="E61" s="360">
        <v>0</v>
      </c>
      <c r="F61" s="360">
        <v>0</v>
      </c>
    </row>
    <row r="62" spans="1:9" s="355" customFormat="1" ht="14.4" x14ac:dyDescent="0.25">
      <c r="A62" s="315"/>
      <c r="B62" s="319" t="s">
        <v>339</v>
      </c>
      <c r="C62" s="358">
        <f>C61</f>
        <v>0</v>
      </c>
      <c r="D62" s="359"/>
      <c r="E62" s="360">
        <f>E61</f>
        <v>0</v>
      </c>
      <c r="F62" s="360">
        <f>F61</f>
        <v>0</v>
      </c>
    </row>
    <row r="63" spans="1:9" s="355" customFormat="1" ht="14.4" x14ac:dyDescent="0.25">
      <c r="A63" s="323" t="s">
        <v>340</v>
      </c>
      <c r="B63" s="493" t="s">
        <v>361</v>
      </c>
      <c r="C63" s="494"/>
      <c r="D63" s="494"/>
      <c r="E63" s="494"/>
      <c r="F63" s="494"/>
      <c r="G63" s="494"/>
      <c r="H63" s="495"/>
      <c r="I63" s="436"/>
    </row>
    <row r="64" spans="1:9" s="355" customFormat="1" ht="14.4" x14ac:dyDescent="0.25">
      <c r="A64" s="315" t="s">
        <v>342</v>
      </c>
      <c r="B64" s="316" t="s">
        <v>355</v>
      </c>
      <c r="C64" s="358">
        <f>'Bugetul cererii de finanțare'!C78</f>
        <v>0</v>
      </c>
      <c r="D64" s="359"/>
      <c r="E64" s="360">
        <v>0</v>
      </c>
      <c r="F64" s="360">
        <v>0</v>
      </c>
    </row>
    <row r="65" spans="1:9" s="355" customFormat="1" ht="14.4" x14ac:dyDescent="0.25">
      <c r="A65" s="315" t="s">
        <v>445</v>
      </c>
      <c r="B65" s="316" t="s">
        <v>356</v>
      </c>
      <c r="C65" s="358">
        <f>'Bugetul cererii de finanțare'!C79</f>
        <v>0</v>
      </c>
      <c r="D65" s="359"/>
      <c r="E65" s="360">
        <v>0</v>
      </c>
      <c r="F65" s="360">
        <v>0</v>
      </c>
    </row>
    <row r="66" spans="1:9" s="355" customFormat="1" ht="14.4" x14ac:dyDescent="0.25">
      <c r="A66" s="315"/>
      <c r="B66" s="319" t="s">
        <v>341</v>
      </c>
      <c r="C66" s="358">
        <f>C64+C65</f>
        <v>0</v>
      </c>
      <c r="D66" s="359"/>
      <c r="E66" s="360">
        <f>E64+E65</f>
        <v>0</v>
      </c>
      <c r="F66" s="360">
        <f>F64+F65</f>
        <v>0</v>
      </c>
    </row>
    <row r="67" spans="1:9" s="355" customFormat="1" ht="14.4" x14ac:dyDescent="0.25">
      <c r="A67" s="323" t="s">
        <v>343</v>
      </c>
      <c r="B67" s="493" t="s">
        <v>357</v>
      </c>
      <c r="C67" s="494"/>
      <c r="D67" s="494"/>
      <c r="E67" s="494"/>
      <c r="F67" s="494"/>
      <c r="G67" s="494"/>
      <c r="H67" s="494"/>
      <c r="I67" s="436"/>
    </row>
    <row r="68" spans="1:9" s="355" customFormat="1" ht="14.4" x14ac:dyDescent="0.25">
      <c r="A68" s="315" t="s">
        <v>344</v>
      </c>
      <c r="B68" s="316" t="s">
        <v>357</v>
      </c>
      <c r="C68" s="358">
        <f>'Bugetul cererii de finanțare'!C82</f>
        <v>0</v>
      </c>
      <c r="D68" s="359"/>
      <c r="E68" s="360">
        <v>0</v>
      </c>
      <c r="F68" s="360">
        <v>0</v>
      </c>
    </row>
    <row r="69" spans="1:9" s="355" customFormat="1" ht="14.4" x14ac:dyDescent="0.25">
      <c r="A69" s="315"/>
      <c r="B69" s="319" t="s">
        <v>345</v>
      </c>
      <c r="C69" s="358">
        <f>C68</f>
        <v>0</v>
      </c>
      <c r="D69" s="359"/>
      <c r="E69" s="360">
        <f>E68</f>
        <v>0</v>
      </c>
      <c r="F69" s="360">
        <f>F68</f>
        <v>0</v>
      </c>
    </row>
    <row r="70" spans="1:9" s="355" customFormat="1" ht="14.4" x14ac:dyDescent="0.25">
      <c r="A70" s="323" t="s">
        <v>346</v>
      </c>
      <c r="B70" s="493" t="s">
        <v>446</v>
      </c>
      <c r="C70" s="494"/>
      <c r="D70" s="494"/>
      <c r="E70" s="494"/>
      <c r="F70" s="494"/>
      <c r="G70" s="494"/>
      <c r="H70" s="494"/>
      <c r="I70" s="436"/>
    </row>
    <row r="71" spans="1:9" s="355" customFormat="1" ht="14.4" x14ac:dyDescent="0.25">
      <c r="A71" s="315" t="s">
        <v>347</v>
      </c>
      <c r="B71" s="316" t="s">
        <v>447</v>
      </c>
      <c r="C71" s="358">
        <f>'Bugetul cererii de finanțare'!C85</f>
        <v>0</v>
      </c>
      <c r="D71" s="359"/>
      <c r="E71" s="360">
        <v>0</v>
      </c>
      <c r="F71" s="360">
        <v>0</v>
      </c>
    </row>
    <row r="72" spans="1:9" s="355" customFormat="1" ht="14.4" x14ac:dyDescent="0.25">
      <c r="A72" s="315"/>
      <c r="B72" s="319" t="s">
        <v>349</v>
      </c>
      <c r="C72" s="358">
        <f>C71</f>
        <v>0</v>
      </c>
      <c r="D72" s="359"/>
      <c r="E72" s="360">
        <f>E71</f>
        <v>0</v>
      </c>
      <c r="F72" s="360">
        <f>F71</f>
        <v>0</v>
      </c>
    </row>
    <row r="73" spans="1:9" s="355" customFormat="1" ht="14.4" x14ac:dyDescent="0.25">
      <c r="A73" s="323" t="s">
        <v>350</v>
      </c>
      <c r="B73" s="493" t="s">
        <v>448</v>
      </c>
      <c r="C73" s="494"/>
      <c r="D73" s="494"/>
      <c r="E73" s="494"/>
      <c r="F73" s="494"/>
      <c r="G73" s="494"/>
      <c r="H73" s="494"/>
      <c r="I73" s="436"/>
    </row>
    <row r="74" spans="1:9" s="355" customFormat="1" ht="27.6" x14ac:dyDescent="0.25">
      <c r="A74" s="315" t="s">
        <v>351</v>
      </c>
      <c r="B74" s="316" t="s">
        <v>449</v>
      </c>
      <c r="C74" s="358">
        <f>'Bugetul cererii de finanțare'!C88</f>
        <v>0</v>
      </c>
      <c r="D74" s="359"/>
      <c r="E74" s="360">
        <v>0</v>
      </c>
      <c r="F74" s="360">
        <v>0</v>
      </c>
    </row>
    <row r="75" spans="1:9" s="355" customFormat="1" ht="27.6" x14ac:dyDescent="0.25">
      <c r="A75" s="315" t="s">
        <v>450</v>
      </c>
      <c r="B75" s="316" t="s">
        <v>451</v>
      </c>
      <c r="C75" s="358">
        <f>'Bugetul cererii de finanțare'!C89</f>
        <v>0</v>
      </c>
      <c r="D75" s="359"/>
      <c r="E75" s="360">
        <v>0</v>
      </c>
      <c r="F75" s="360">
        <v>0</v>
      </c>
    </row>
    <row r="76" spans="1:9" s="355" customFormat="1" ht="14.4" x14ac:dyDescent="0.25">
      <c r="A76" s="315"/>
      <c r="B76" s="438" t="s">
        <v>354</v>
      </c>
      <c r="C76" s="439">
        <f>C74+C75</f>
        <v>0</v>
      </c>
      <c r="D76" s="440"/>
      <c r="E76" s="441">
        <f>E74+E75</f>
        <v>0</v>
      </c>
      <c r="F76" s="441">
        <f>F74+F75</f>
        <v>0</v>
      </c>
    </row>
    <row r="77" spans="1:9" s="355" customFormat="1" ht="14.4" x14ac:dyDescent="0.25">
      <c r="A77" s="323" t="s">
        <v>452</v>
      </c>
      <c r="B77" s="498" t="s">
        <v>454</v>
      </c>
      <c r="C77" s="499"/>
      <c r="D77" s="499"/>
      <c r="E77" s="499"/>
      <c r="F77" s="499"/>
      <c r="G77" s="499"/>
      <c r="H77" s="500"/>
      <c r="I77" s="437"/>
    </row>
    <row r="78" spans="1:9" s="355" customFormat="1" ht="14.4" x14ac:dyDescent="0.25">
      <c r="A78" s="315" t="s">
        <v>453</v>
      </c>
      <c r="B78" s="442" t="s">
        <v>454</v>
      </c>
      <c r="C78" s="443">
        <f>'Bugetul cererii de finanțare'!C92</f>
        <v>0</v>
      </c>
      <c r="D78" s="444"/>
      <c r="E78" s="360">
        <v>0</v>
      </c>
      <c r="F78" s="360">
        <v>0</v>
      </c>
    </row>
    <row r="79" spans="1:9" s="355" customFormat="1" ht="14.4" x14ac:dyDescent="0.25">
      <c r="A79" s="315"/>
      <c r="B79" s="319" t="s">
        <v>455</v>
      </c>
      <c r="C79" s="358">
        <f>C78</f>
        <v>0</v>
      </c>
      <c r="D79" s="359"/>
      <c r="E79" s="360">
        <f>E78</f>
        <v>0</v>
      </c>
      <c r="F79" s="360">
        <f>F78</f>
        <v>0</v>
      </c>
    </row>
    <row r="80" spans="1:9" s="366" customFormat="1" ht="14.4" x14ac:dyDescent="0.25">
      <c r="A80" s="364"/>
      <c r="B80" s="365" t="s">
        <v>283</v>
      </c>
      <c r="C80" s="358">
        <f>'Bugetul cererii de finanțare'!I94</f>
        <v>0</v>
      </c>
      <c r="D80" s="359"/>
      <c r="E80" s="358">
        <f>'Bugetul cererii de finanțare'!K94</f>
        <v>0</v>
      </c>
      <c r="F80" s="358">
        <f>'Bugetul cererii de finanțare'!L94</f>
        <v>0</v>
      </c>
    </row>
    <row r="81" spans="1:8" s="366" customFormat="1" ht="14.4" x14ac:dyDescent="0.25">
      <c r="A81" s="364"/>
      <c r="B81" s="365" t="s">
        <v>322</v>
      </c>
      <c r="C81" s="358">
        <f>'Bugetul cererii de finanțare'!C94+'Bugetul cererii de finanțare'!D94</f>
        <v>0</v>
      </c>
      <c r="D81" s="359"/>
      <c r="E81" s="363">
        <f>E80-E82</f>
        <v>0</v>
      </c>
      <c r="F81" s="363">
        <f>F80-F82</f>
        <v>0</v>
      </c>
    </row>
    <row r="82" spans="1:8" s="366" customFormat="1" ht="14.4" x14ac:dyDescent="0.25">
      <c r="A82" s="364"/>
      <c r="B82" s="365" t="s">
        <v>323</v>
      </c>
      <c r="C82" s="358">
        <f>'Bugetul cererii de finanțare'!F94+'Bugetul cererii de finanțare'!G94</f>
        <v>0</v>
      </c>
      <c r="D82" s="359" t="str">
        <f>IF(E82+F82&lt;&gt;C82,"Eroare!","")</f>
        <v/>
      </c>
      <c r="E82" s="392">
        <v>0</v>
      </c>
      <c r="F82" s="392">
        <v>0</v>
      </c>
    </row>
    <row r="83" spans="1:8" s="309" customFormat="1" ht="14.4" x14ac:dyDescent="0.25">
      <c r="A83" s="332"/>
      <c r="B83" s="333"/>
      <c r="C83" s="330"/>
      <c r="D83" s="330"/>
      <c r="E83" s="330"/>
      <c r="F83" s="330"/>
      <c r="G83" s="330"/>
      <c r="H83" s="330"/>
    </row>
    <row r="84" spans="1:8" s="404" customFormat="1" ht="14.4" x14ac:dyDescent="0.25">
      <c r="A84" s="400" t="s">
        <v>285</v>
      </c>
      <c r="B84" s="401" t="s">
        <v>286</v>
      </c>
      <c r="C84" s="402" t="s">
        <v>287</v>
      </c>
      <c r="D84" s="403"/>
      <c r="E84" s="403"/>
      <c r="F84" s="403"/>
      <c r="G84" s="403"/>
      <c r="H84" s="403"/>
    </row>
    <row r="85" spans="1:8" s="404" customFormat="1" ht="14.4" x14ac:dyDescent="0.25">
      <c r="A85" s="405" t="s">
        <v>124</v>
      </c>
      <c r="B85" s="400" t="s">
        <v>288</v>
      </c>
      <c r="C85" s="406">
        <f>C80</f>
        <v>0</v>
      </c>
      <c r="D85" s="403"/>
      <c r="E85" s="403"/>
      <c r="F85" s="403"/>
      <c r="G85" s="403"/>
      <c r="H85" s="403"/>
    </row>
    <row r="86" spans="1:8" s="404" customFormat="1" ht="14.4" x14ac:dyDescent="0.25">
      <c r="A86" s="405" t="s">
        <v>289</v>
      </c>
      <c r="B86" s="405" t="s">
        <v>290</v>
      </c>
      <c r="C86" s="407">
        <f>C82</f>
        <v>0</v>
      </c>
      <c r="D86" s="403"/>
      <c r="E86" s="403"/>
      <c r="F86" s="403"/>
      <c r="G86" s="403"/>
      <c r="H86" s="403"/>
    </row>
    <row r="87" spans="1:8" s="404" customFormat="1" ht="14.4" x14ac:dyDescent="0.25">
      <c r="A87" s="405" t="s">
        <v>291</v>
      </c>
      <c r="B87" s="405" t="s">
        <v>292</v>
      </c>
      <c r="C87" s="407">
        <f>C85-C86</f>
        <v>0</v>
      </c>
      <c r="D87" s="403"/>
      <c r="E87" s="403"/>
      <c r="F87" s="403"/>
      <c r="G87" s="403"/>
      <c r="H87" s="403"/>
    </row>
    <row r="88" spans="1:8" s="404" customFormat="1" ht="14.4" x14ac:dyDescent="0.25">
      <c r="A88" s="405" t="s">
        <v>125</v>
      </c>
      <c r="B88" s="400" t="s">
        <v>293</v>
      </c>
      <c r="C88" s="406">
        <f>SUM(C89:C90)</f>
        <v>0</v>
      </c>
      <c r="D88" s="403"/>
      <c r="E88" s="403"/>
      <c r="F88" s="403"/>
      <c r="G88" s="403"/>
      <c r="H88" s="403"/>
    </row>
    <row r="89" spans="1:8" s="404" customFormat="1" ht="14.4" x14ac:dyDescent="0.25">
      <c r="A89" s="405" t="s">
        <v>294</v>
      </c>
      <c r="B89" s="405" t="s">
        <v>295</v>
      </c>
      <c r="C89" s="408">
        <v>0</v>
      </c>
      <c r="D89" s="409" t="str">
        <f>IF(C89&lt;C87*0.1,"!!! Contribuția la cheltuielile eligibile nu este de minimum 50%","")</f>
        <v/>
      </c>
      <c r="E89" s="410"/>
      <c r="F89" s="403"/>
      <c r="G89" s="403"/>
      <c r="H89" s="403"/>
    </row>
    <row r="90" spans="1:8" s="404" customFormat="1" ht="14.4" x14ac:dyDescent="0.25">
      <c r="A90" s="405" t="s">
        <v>296</v>
      </c>
      <c r="B90" s="405" t="s">
        <v>297</v>
      </c>
      <c r="C90" s="407">
        <f>C86</f>
        <v>0</v>
      </c>
      <c r="D90" s="403"/>
      <c r="E90" s="403"/>
      <c r="F90" s="403"/>
      <c r="G90" s="403"/>
      <c r="H90" s="403"/>
    </row>
    <row r="91" spans="1:8" s="404" customFormat="1" ht="14.4" x14ac:dyDescent="0.25">
      <c r="A91" s="405" t="s">
        <v>129</v>
      </c>
      <c r="B91" s="400" t="s">
        <v>298</v>
      </c>
      <c r="C91" s="406">
        <f>C85-C88</f>
        <v>0</v>
      </c>
      <c r="D91" s="403"/>
      <c r="E91" s="403"/>
      <c r="F91" s="403"/>
      <c r="G91" s="403"/>
      <c r="H91" s="403"/>
    </row>
    <row r="92" spans="1:8" s="370" customFormat="1" x14ac:dyDescent="0.25">
      <c r="A92" s="367"/>
      <c r="B92" s="371"/>
      <c r="C92" s="368"/>
      <c r="D92" s="369"/>
      <c r="E92" s="351"/>
      <c r="F92" s="351"/>
    </row>
    <row r="93" spans="1:8" s="393" customFormat="1" x14ac:dyDescent="0.25">
      <c r="A93" s="476" t="s">
        <v>306</v>
      </c>
      <c r="B93" s="476"/>
      <c r="C93" s="477" t="s">
        <v>301</v>
      </c>
      <c r="D93" s="478" t="s">
        <v>302</v>
      </c>
      <c r="E93" s="479" t="s">
        <v>231</v>
      </c>
      <c r="F93" s="479"/>
      <c r="G93" s="411"/>
      <c r="H93" s="411"/>
    </row>
    <row r="94" spans="1:8" s="372" customFormat="1" x14ac:dyDescent="0.25">
      <c r="A94" s="476"/>
      <c r="B94" s="476"/>
      <c r="C94" s="477"/>
      <c r="D94" s="478"/>
      <c r="E94" s="352" t="s">
        <v>303</v>
      </c>
      <c r="F94" s="352" t="s">
        <v>304</v>
      </c>
    </row>
    <row r="95" spans="1:8" s="375" customFormat="1" x14ac:dyDescent="0.25">
      <c r="A95" s="469" t="s">
        <v>307</v>
      </c>
      <c r="B95" s="469"/>
      <c r="C95" s="373">
        <f>'Bugetul cererii de finanțare'!C99</f>
        <v>0</v>
      </c>
      <c r="D95" s="359" t="str">
        <f>IF(E95+F95&lt;&gt;C95,"Eroare!","")</f>
        <v/>
      </c>
      <c r="E95" s="374">
        <f>E80</f>
        <v>0</v>
      </c>
      <c r="F95" s="374">
        <f>F80</f>
        <v>0</v>
      </c>
    </row>
    <row r="96" spans="1:8" s="375" customFormat="1" x14ac:dyDescent="0.25">
      <c r="A96" s="469" t="s">
        <v>308</v>
      </c>
      <c r="B96" s="469"/>
      <c r="C96" s="373">
        <f>'Bugetul cererii de finanțare'!C103+'Bugetul cererii de finanțare'!C104</f>
        <v>0</v>
      </c>
      <c r="D96" s="359" t="str">
        <f>IF(E96+F96&lt;&gt;C96,"Eroare!","")</f>
        <v/>
      </c>
      <c r="E96" s="374">
        <f>SUM(E97:E98)</f>
        <v>0</v>
      </c>
      <c r="F96" s="374">
        <f>SUM(F97:F98)</f>
        <v>0</v>
      </c>
    </row>
    <row r="97" spans="1:8" s="372" customFormat="1" x14ac:dyDescent="0.25">
      <c r="A97" s="472" t="s">
        <v>309</v>
      </c>
      <c r="B97" s="472"/>
      <c r="C97" s="373"/>
      <c r="D97" s="359"/>
      <c r="E97" s="360">
        <v>0</v>
      </c>
      <c r="F97" s="360">
        <v>0</v>
      </c>
    </row>
    <row r="98" spans="1:8" s="372" customFormat="1" x14ac:dyDescent="0.25">
      <c r="A98" s="472" t="s">
        <v>310</v>
      </c>
      <c r="B98" s="472"/>
      <c r="C98" s="373"/>
      <c r="D98" s="359"/>
      <c r="E98" s="360">
        <v>0</v>
      </c>
      <c r="F98" s="360">
        <v>0</v>
      </c>
    </row>
    <row r="99" spans="1:8" s="375" customFormat="1" x14ac:dyDescent="0.25">
      <c r="A99" s="469" t="s">
        <v>298</v>
      </c>
      <c r="B99" s="469"/>
      <c r="C99" s="373">
        <f>'Bugetul cererii de finanțare'!C105</f>
        <v>0</v>
      </c>
      <c r="D99" s="359" t="str">
        <f>IF(E99+F99&lt;&gt;C99,"Eroare!","")</f>
        <v/>
      </c>
      <c r="E99" s="374">
        <f>E95-E96</f>
        <v>0</v>
      </c>
      <c r="F99" s="374">
        <f>F95-F96</f>
        <v>0</v>
      </c>
    </row>
    <row r="100" spans="1:8" s="378" customFormat="1" ht="14.4" x14ac:dyDescent="0.25">
      <c r="A100" s="376"/>
      <c r="B100" s="377"/>
      <c r="C100" s="368"/>
      <c r="D100" s="369"/>
      <c r="E100" s="351"/>
      <c r="F100" s="351"/>
    </row>
    <row r="101" spans="1:8" s="353" customFormat="1" ht="14.4" x14ac:dyDescent="0.25">
      <c r="A101" s="473" t="s">
        <v>311</v>
      </c>
      <c r="B101" s="473"/>
      <c r="C101" s="473"/>
      <c r="D101" s="369"/>
      <c r="E101" s="351"/>
      <c r="F101" s="351"/>
    </row>
    <row r="102" spans="1:8" s="380" customFormat="1" ht="15" customHeight="1" x14ac:dyDescent="0.25">
      <c r="A102" s="474" t="s">
        <v>312</v>
      </c>
      <c r="B102" s="475"/>
      <c r="C102" s="379" t="s">
        <v>68</v>
      </c>
      <c r="D102" s="391" t="s">
        <v>303</v>
      </c>
      <c r="E102" s="391" t="s">
        <v>304</v>
      </c>
      <c r="F102" s="391" t="s">
        <v>305</v>
      </c>
      <c r="G102" s="391" t="s">
        <v>362</v>
      </c>
      <c r="H102" s="391" t="s">
        <v>363</v>
      </c>
    </row>
    <row r="103" spans="1:8" s="380" customFormat="1" ht="15" customHeight="1" x14ac:dyDescent="0.25">
      <c r="A103" s="480" t="s">
        <v>313</v>
      </c>
      <c r="B103" s="481"/>
      <c r="C103" s="359">
        <f>SUM(D103:F103)</f>
        <v>0</v>
      </c>
      <c r="D103" s="374">
        <f>E98</f>
        <v>0</v>
      </c>
      <c r="E103" s="374">
        <f>F98</f>
        <v>0</v>
      </c>
      <c r="F103" s="374"/>
      <c r="G103" s="374"/>
      <c r="H103" s="374"/>
    </row>
    <row r="104" spans="1:8" s="380" customFormat="1" ht="15" customHeight="1" x14ac:dyDescent="0.25">
      <c r="A104" s="480" t="s">
        <v>314</v>
      </c>
      <c r="B104" s="481"/>
      <c r="C104" s="359">
        <f>SUM(D104:F104,D109:F109)</f>
        <v>0</v>
      </c>
      <c r="D104" s="360">
        <v>0</v>
      </c>
      <c r="E104" s="360">
        <v>0</v>
      </c>
      <c r="F104" s="360">
        <v>0</v>
      </c>
      <c r="G104" s="360">
        <v>0</v>
      </c>
      <c r="H104" s="360">
        <v>0</v>
      </c>
    </row>
    <row r="105" spans="1:8" s="380" customFormat="1" ht="15" customHeight="1" x14ac:dyDescent="0.25">
      <c r="A105" s="480" t="s">
        <v>315</v>
      </c>
      <c r="B105" s="481"/>
      <c r="C105" s="359">
        <f>SUM(D105:F105,D110:F110)</f>
        <v>0</v>
      </c>
      <c r="D105" s="360">
        <v>0</v>
      </c>
      <c r="E105" s="360">
        <v>0</v>
      </c>
      <c r="F105" s="360">
        <v>0</v>
      </c>
      <c r="G105" s="360">
        <v>0</v>
      </c>
      <c r="H105" s="360">
        <v>0</v>
      </c>
    </row>
    <row r="106" spans="1:8" s="382" customFormat="1" ht="15" customHeight="1" x14ac:dyDescent="0.25">
      <c r="A106" s="467" t="s">
        <v>316</v>
      </c>
      <c r="B106" s="468"/>
      <c r="C106" s="359">
        <f>SUM(D106:F106,D111:F111)</f>
        <v>0</v>
      </c>
      <c r="D106" s="374">
        <f>D105+D104</f>
        <v>0</v>
      </c>
      <c r="E106" s="374">
        <f>E105+E104</f>
        <v>0</v>
      </c>
      <c r="F106" s="374">
        <f>F105+F104</f>
        <v>0</v>
      </c>
      <c r="G106" s="374">
        <f>G105+G104</f>
        <v>0</v>
      </c>
      <c r="H106" s="374">
        <f>H105+H104</f>
        <v>0</v>
      </c>
    </row>
    <row r="107" spans="1:8" s="353" customFormat="1" ht="14.4" x14ac:dyDescent="0.25">
      <c r="A107" s="383"/>
      <c r="B107" s="384"/>
      <c r="C107" s="368"/>
      <c r="D107" s="391" t="s">
        <v>317</v>
      </c>
      <c r="E107" s="391" t="s">
        <v>318</v>
      </c>
      <c r="F107" s="391" t="s">
        <v>319</v>
      </c>
      <c r="G107" s="391" t="s">
        <v>364</v>
      </c>
      <c r="H107" s="391" t="s">
        <v>365</v>
      </c>
    </row>
    <row r="108" spans="1:8" s="353" customFormat="1" ht="14.4" x14ac:dyDescent="0.25">
      <c r="A108" s="383"/>
      <c r="B108" s="384"/>
      <c r="C108" s="368"/>
      <c r="D108" s="381"/>
      <c r="E108" s="381"/>
      <c r="F108" s="381"/>
      <c r="G108" s="374"/>
      <c r="H108" s="374"/>
    </row>
    <row r="109" spans="1:8" s="353" customFormat="1" ht="14.4" x14ac:dyDescent="0.25">
      <c r="A109" s="383"/>
      <c r="B109" s="384"/>
      <c r="C109" s="368"/>
      <c r="D109" s="360">
        <v>0</v>
      </c>
      <c r="E109" s="360">
        <v>0</v>
      </c>
      <c r="F109" s="360">
        <v>0</v>
      </c>
      <c r="G109" s="360">
        <v>0</v>
      </c>
      <c r="H109" s="360">
        <v>0</v>
      </c>
    </row>
    <row r="110" spans="1:8" s="353" customFormat="1" ht="14.4" x14ac:dyDescent="0.25">
      <c r="A110" s="383"/>
      <c r="B110" s="384"/>
      <c r="C110" s="368"/>
      <c r="D110" s="360">
        <v>0</v>
      </c>
      <c r="E110" s="360">
        <v>0</v>
      </c>
      <c r="F110" s="360">
        <v>0</v>
      </c>
      <c r="G110" s="360">
        <v>0</v>
      </c>
      <c r="H110" s="360">
        <v>0</v>
      </c>
    </row>
    <row r="111" spans="1:8" s="353" customFormat="1" ht="14.4" x14ac:dyDescent="0.25">
      <c r="A111" s="383"/>
      <c r="B111" s="384"/>
      <c r="C111" s="368"/>
      <c r="D111" s="374">
        <f>D110+D109</f>
        <v>0</v>
      </c>
      <c r="E111" s="374">
        <f>E110+E109</f>
        <v>0</v>
      </c>
      <c r="F111" s="374">
        <f>F110+F109</f>
        <v>0</v>
      </c>
      <c r="G111" s="374">
        <f>G110+G109</f>
        <v>0</v>
      </c>
      <c r="H111" s="374">
        <f>H110+H109</f>
        <v>0</v>
      </c>
    </row>
  </sheetData>
  <mergeCells count="42">
    <mergeCell ref="G1:H2"/>
    <mergeCell ref="A2:F2"/>
    <mergeCell ref="E7:F7"/>
    <mergeCell ref="A103:B103"/>
    <mergeCell ref="A96:B96"/>
    <mergeCell ref="B57:H57"/>
    <mergeCell ref="B60:H60"/>
    <mergeCell ref="B63:H63"/>
    <mergeCell ref="B77:H77"/>
    <mergeCell ref="B73:H73"/>
    <mergeCell ref="B70:H70"/>
    <mergeCell ref="B67:H67"/>
    <mergeCell ref="A1:F1"/>
    <mergeCell ref="B3:F3"/>
    <mergeCell ref="G3:H3"/>
    <mergeCell ref="A104:B104"/>
    <mergeCell ref="A105:B105"/>
    <mergeCell ref="A4:F4"/>
    <mergeCell ref="A5:F5"/>
    <mergeCell ref="B6:C6"/>
    <mergeCell ref="A7:A8"/>
    <mergeCell ref="B7:B8"/>
    <mergeCell ref="C7:C8"/>
    <mergeCell ref="D7:D8"/>
    <mergeCell ref="A50:H50"/>
    <mergeCell ref="B54:H54"/>
    <mergeCell ref="A106:B106"/>
    <mergeCell ref="A95:B95"/>
    <mergeCell ref="B9:F9"/>
    <mergeCell ref="B15:F15"/>
    <mergeCell ref="B18:F18"/>
    <mergeCell ref="B28:F28"/>
    <mergeCell ref="B37:F37"/>
    <mergeCell ref="A97:B97"/>
    <mergeCell ref="A98:B98"/>
    <mergeCell ref="A99:B99"/>
    <mergeCell ref="A101:C101"/>
    <mergeCell ref="A102:B102"/>
    <mergeCell ref="A93:B94"/>
    <mergeCell ref="C93:C94"/>
    <mergeCell ref="D93:D94"/>
    <mergeCell ref="E93:F93"/>
  </mergeCells>
  <pageMargins left="0.70866141732283472" right="0.70866141732283472" top="0.51181102362204722" bottom="0.23622047244094491" header="0.31496062992125984" footer="0.31496062992125984"/>
  <pageSetup paperSize="9" scale="9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56"/>
    <pageSetUpPr autoPageBreaks="0" fitToPage="1"/>
  </sheetPr>
  <dimension ref="A1:IR73"/>
  <sheetViews>
    <sheetView showGridLines="0" showZeros="0" defaultGridColor="0" colorId="9" zoomScale="80" zoomScaleNormal="80" workbookViewId="0">
      <pane xSplit="2" ySplit="7" topLeftCell="C41" activePane="bottomRight" state="frozen"/>
      <selection activeCell="F67" sqref="F67"/>
      <selection pane="topRight" activeCell="F67" sqref="F67"/>
      <selection pane="bottomLeft" activeCell="F67" sqref="F67"/>
      <selection pane="bottomRight" activeCell="N42" sqref="N42"/>
    </sheetView>
  </sheetViews>
  <sheetFormatPr defaultColWidth="8" defaultRowHeight="13.8" zeroHeight="1" x14ac:dyDescent="0.25"/>
  <cols>
    <col min="1" max="1" width="5.6640625" style="88" customWidth="1"/>
    <col min="2" max="2" width="28.44140625" style="88" customWidth="1"/>
    <col min="3" max="3" width="13" style="89" customWidth="1"/>
    <col min="4" max="4" width="11" style="88" customWidth="1"/>
    <col min="5" max="17" width="17.33203125" style="88" customWidth="1"/>
    <col min="18" max="18" width="7.88671875" style="90" customWidth="1"/>
    <col min="19" max="241" width="8" style="74" hidden="1" customWidth="1"/>
    <col min="242" max="242" width="8" style="74" customWidth="1"/>
    <col min="243" max="252" width="8" style="74" hidden="1" customWidth="1"/>
    <col min="253" max="16384" width="8" style="74"/>
  </cols>
  <sheetData>
    <row r="1" spans="1:18" s="65" customFormat="1" ht="15.6" x14ac:dyDescent="0.25">
      <c r="A1" s="501" t="s">
        <v>154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452" t="s">
        <v>418</v>
      </c>
      <c r="Q1" s="520"/>
      <c r="R1" s="64"/>
    </row>
    <row r="2" spans="1:18" s="65" customFormat="1" ht="22.8" x14ac:dyDescent="0.25">
      <c r="A2" s="505" t="s">
        <v>230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22"/>
      <c r="P2" s="454"/>
      <c r="Q2" s="521"/>
      <c r="R2" s="64"/>
    </row>
    <row r="3" spans="1:18" s="65" customFormat="1" ht="19.5" customHeight="1" x14ac:dyDescent="0.25">
      <c r="A3" s="414"/>
      <c r="B3" s="505" t="str">
        <f>'Planul investițional'!$B$3</f>
        <v>ASOCIAȚIA GRUPUL LOCAL DE PESCUIT LOTRU-OLT MIJLOCIU</v>
      </c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415"/>
      <c r="Q3" s="416"/>
      <c r="R3" s="64"/>
    </row>
    <row r="4" spans="1:18" s="65" customFormat="1" ht="15.75" customHeight="1" x14ac:dyDescent="0.25">
      <c r="A4" s="515" t="s">
        <v>216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64"/>
    </row>
    <row r="5" spans="1:18" s="65" customFormat="1" ht="14.25" customHeight="1" x14ac:dyDescent="0.25">
      <c r="A5" s="66"/>
      <c r="B5" s="67"/>
      <c r="C5" s="68"/>
      <c r="D5" s="69"/>
      <c r="E5" s="517" t="s">
        <v>28</v>
      </c>
      <c r="F5" s="517"/>
      <c r="G5" s="517"/>
      <c r="H5" s="517"/>
      <c r="I5" s="517" t="s">
        <v>29</v>
      </c>
      <c r="J5" s="517"/>
      <c r="K5" s="517"/>
      <c r="L5" s="517"/>
      <c r="M5" s="513" t="s">
        <v>202</v>
      </c>
      <c r="N5" s="513" t="s">
        <v>203</v>
      </c>
      <c r="O5" s="513" t="s">
        <v>204</v>
      </c>
      <c r="P5" s="513" t="s">
        <v>201</v>
      </c>
      <c r="Q5" s="518" t="s">
        <v>205</v>
      </c>
      <c r="R5" s="64"/>
    </row>
    <row r="6" spans="1:18" s="65" customFormat="1" ht="25.5" customHeight="1" x14ac:dyDescent="0.25">
      <c r="A6" s="42" t="s">
        <v>197</v>
      </c>
      <c r="B6" s="39" t="s">
        <v>46</v>
      </c>
      <c r="C6" s="39" t="s">
        <v>144</v>
      </c>
      <c r="D6" s="39" t="s">
        <v>40</v>
      </c>
      <c r="E6" s="39" t="s">
        <v>59</v>
      </c>
      <c r="F6" s="39" t="s">
        <v>60</v>
      </c>
      <c r="G6" s="39" t="s">
        <v>61</v>
      </c>
      <c r="H6" s="39" t="s">
        <v>62</v>
      </c>
      <c r="I6" s="39" t="s">
        <v>59</v>
      </c>
      <c r="J6" s="39" t="s">
        <v>60</v>
      </c>
      <c r="K6" s="39" t="s">
        <v>61</v>
      </c>
      <c r="L6" s="39" t="s">
        <v>62</v>
      </c>
      <c r="M6" s="514"/>
      <c r="N6" s="514"/>
      <c r="O6" s="514"/>
      <c r="P6" s="514"/>
      <c r="Q6" s="519"/>
      <c r="R6" s="64"/>
    </row>
    <row r="7" spans="1:18" s="65" customFormat="1" ht="18" customHeight="1" x14ac:dyDescent="0.25">
      <c r="A7" s="515" t="s">
        <v>74</v>
      </c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64"/>
    </row>
    <row r="8" spans="1:18" ht="18" customHeight="1" x14ac:dyDescent="0.25">
      <c r="A8" s="53">
        <v>1</v>
      </c>
      <c r="B8" s="71"/>
      <c r="C8" s="54"/>
      <c r="D8" s="72"/>
      <c r="E8" s="55"/>
      <c r="F8" s="55"/>
      <c r="G8" s="55"/>
      <c r="H8" s="55"/>
      <c r="I8" s="55"/>
      <c r="J8" s="55"/>
      <c r="K8" s="55"/>
      <c r="L8" s="55"/>
      <c r="M8" s="56">
        <f>SUM(E8:H8)</f>
        <v>0</v>
      </c>
      <c r="N8" s="56">
        <f>SUM(I8:L8)</f>
        <v>0</v>
      </c>
      <c r="O8" s="55"/>
      <c r="P8" s="55"/>
      <c r="Q8" s="399"/>
      <c r="R8" s="73"/>
    </row>
    <row r="9" spans="1:18" ht="18" customHeight="1" x14ac:dyDescent="0.25">
      <c r="A9" s="53">
        <v>2</v>
      </c>
      <c r="B9" s="71"/>
      <c r="C9" s="54"/>
      <c r="D9" s="72"/>
      <c r="E9" s="55"/>
      <c r="F9" s="55"/>
      <c r="G9" s="55"/>
      <c r="H9" s="55"/>
      <c r="I9" s="55"/>
      <c r="J9" s="55"/>
      <c r="K9" s="55"/>
      <c r="L9" s="55"/>
      <c r="M9" s="56">
        <f t="shared" ref="M9:M19" si="0">SUM(E9:H9)</f>
        <v>0</v>
      </c>
      <c r="N9" s="56">
        <f t="shared" ref="N9:N19" si="1">SUM(I9:L9)</f>
        <v>0</v>
      </c>
      <c r="O9" s="55"/>
      <c r="P9" s="55"/>
      <c r="Q9" s="399"/>
      <c r="R9" s="73"/>
    </row>
    <row r="10" spans="1:18" ht="18" customHeight="1" x14ac:dyDescent="0.25">
      <c r="A10" s="53">
        <v>3</v>
      </c>
      <c r="B10" s="71"/>
      <c r="C10" s="54"/>
      <c r="D10" s="72"/>
      <c r="E10" s="55"/>
      <c r="F10" s="55"/>
      <c r="G10" s="55"/>
      <c r="H10" s="55"/>
      <c r="I10" s="55"/>
      <c r="J10" s="55"/>
      <c r="K10" s="55"/>
      <c r="L10" s="55"/>
      <c r="M10" s="56">
        <f t="shared" si="0"/>
        <v>0</v>
      </c>
      <c r="N10" s="56">
        <f t="shared" si="1"/>
        <v>0</v>
      </c>
      <c r="O10" s="55"/>
      <c r="P10" s="55"/>
      <c r="Q10" s="399"/>
      <c r="R10" s="73"/>
    </row>
    <row r="11" spans="1:18" ht="18" customHeight="1" x14ac:dyDescent="0.25">
      <c r="A11" s="53">
        <v>4</v>
      </c>
      <c r="B11" s="71"/>
      <c r="C11" s="54"/>
      <c r="D11" s="72"/>
      <c r="E11" s="55"/>
      <c r="F11" s="55"/>
      <c r="G11" s="55"/>
      <c r="H11" s="55"/>
      <c r="I11" s="55"/>
      <c r="J11" s="55"/>
      <c r="K11" s="55"/>
      <c r="L11" s="55"/>
      <c r="M11" s="56">
        <f t="shared" si="0"/>
        <v>0</v>
      </c>
      <c r="N11" s="56">
        <f t="shared" si="1"/>
        <v>0</v>
      </c>
      <c r="O11" s="55"/>
      <c r="P11" s="55"/>
      <c r="Q11" s="399"/>
      <c r="R11" s="73"/>
    </row>
    <row r="12" spans="1:18" ht="18" customHeight="1" x14ac:dyDescent="0.25">
      <c r="A12" s="53">
        <v>5</v>
      </c>
      <c r="B12" s="71"/>
      <c r="C12" s="54"/>
      <c r="D12" s="72"/>
      <c r="E12" s="55"/>
      <c r="F12" s="55"/>
      <c r="G12" s="55"/>
      <c r="H12" s="55"/>
      <c r="I12" s="55"/>
      <c r="J12" s="55"/>
      <c r="K12" s="55"/>
      <c r="L12" s="55"/>
      <c r="M12" s="56">
        <f t="shared" si="0"/>
        <v>0</v>
      </c>
      <c r="N12" s="56">
        <f t="shared" si="1"/>
        <v>0</v>
      </c>
      <c r="O12" s="55"/>
      <c r="P12" s="55"/>
      <c r="Q12" s="399"/>
      <c r="R12" s="73"/>
    </row>
    <row r="13" spans="1:18" ht="18" customHeight="1" x14ac:dyDescent="0.25">
      <c r="A13" s="53">
        <v>6</v>
      </c>
      <c r="B13" s="71"/>
      <c r="C13" s="54"/>
      <c r="D13" s="72"/>
      <c r="E13" s="55"/>
      <c r="F13" s="55"/>
      <c r="G13" s="55"/>
      <c r="H13" s="55"/>
      <c r="I13" s="55"/>
      <c r="J13" s="55"/>
      <c r="K13" s="55"/>
      <c r="L13" s="55"/>
      <c r="M13" s="56">
        <f t="shared" si="0"/>
        <v>0</v>
      </c>
      <c r="N13" s="56">
        <f t="shared" si="1"/>
        <v>0</v>
      </c>
      <c r="O13" s="55"/>
      <c r="P13" s="55"/>
      <c r="Q13" s="399"/>
      <c r="R13" s="73"/>
    </row>
    <row r="14" spans="1:18" ht="18" customHeight="1" x14ac:dyDescent="0.25">
      <c r="A14" s="53">
        <v>7</v>
      </c>
      <c r="B14" s="71"/>
      <c r="C14" s="54"/>
      <c r="D14" s="72"/>
      <c r="E14" s="55"/>
      <c r="F14" s="55"/>
      <c r="G14" s="55"/>
      <c r="H14" s="55"/>
      <c r="I14" s="55"/>
      <c r="J14" s="55"/>
      <c r="K14" s="55"/>
      <c r="L14" s="55"/>
      <c r="M14" s="56">
        <f t="shared" si="0"/>
        <v>0</v>
      </c>
      <c r="N14" s="56">
        <f t="shared" si="1"/>
        <v>0</v>
      </c>
      <c r="O14" s="55"/>
      <c r="P14" s="55"/>
      <c r="Q14" s="399"/>
      <c r="R14" s="73"/>
    </row>
    <row r="15" spans="1:18" ht="18" customHeight="1" x14ac:dyDescent="0.25">
      <c r="A15" s="53">
        <v>8</v>
      </c>
      <c r="B15" s="71"/>
      <c r="C15" s="54"/>
      <c r="D15" s="72"/>
      <c r="E15" s="55"/>
      <c r="F15" s="55"/>
      <c r="G15" s="55"/>
      <c r="H15" s="55"/>
      <c r="I15" s="55"/>
      <c r="J15" s="55"/>
      <c r="K15" s="55"/>
      <c r="L15" s="55"/>
      <c r="M15" s="56">
        <f t="shared" si="0"/>
        <v>0</v>
      </c>
      <c r="N15" s="56">
        <f t="shared" si="1"/>
        <v>0</v>
      </c>
      <c r="O15" s="55"/>
      <c r="P15" s="55"/>
      <c r="Q15" s="399"/>
      <c r="R15" s="73"/>
    </row>
    <row r="16" spans="1:18" ht="18" customHeight="1" x14ac:dyDescent="0.25">
      <c r="A16" s="53">
        <v>9</v>
      </c>
      <c r="B16" s="71"/>
      <c r="C16" s="54"/>
      <c r="D16" s="72"/>
      <c r="E16" s="55"/>
      <c r="F16" s="55"/>
      <c r="G16" s="55"/>
      <c r="H16" s="55"/>
      <c r="I16" s="55"/>
      <c r="J16" s="55"/>
      <c r="K16" s="55"/>
      <c r="L16" s="55"/>
      <c r="M16" s="56">
        <f t="shared" si="0"/>
        <v>0</v>
      </c>
      <c r="N16" s="56">
        <f t="shared" si="1"/>
        <v>0</v>
      </c>
      <c r="O16" s="55"/>
      <c r="P16" s="55"/>
      <c r="Q16" s="399"/>
      <c r="R16" s="73"/>
    </row>
    <row r="17" spans="1:18" ht="18" customHeight="1" x14ac:dyDescent="0.25">
      <c r="A17" s="53">
        <v>10</v>
      </c>
      <c r="B17" s="71"/>
      <c r="C17" s="54"/>
      <c r="D17" s="72"/>
      <c r="E17" s="55"/>
      <c r="F17" s="55"/>
      <c r="G17" s="55"/>
      <c r="H17" s="55"/>
      <c r="I17" s="55"/>
      <c r="J17" s="55"/>
      <c r="K17" s="55"/>
      <c r="L17" s="55"/>
      <c r="M17" s="56">
        <f t="shared" si="0"/>
        <v>0</v>
      </c>
      <c r="N17" s="56">
        <f t="shared" si="1"/>
        <v>0</v>
      </c>
      <c r="O17" s="55"/>
      <c r="P17" s="55"/>
      <c r="Q17" s="399"/>
      <c r="R17" s="73"/>
    </row>
    <row r="18" spans="1:18" ht="18" customHeight="1" x14ac:dyDescent="0.25">
      <c r="A18" s="53">
        <v>11</v>
      </c>
      <c r="B18" s="71"/>
      <c r="C18" s="54"/>
      <c r="D18" s="72"/>
      <c r="E18" s="55"/>
      <c r="F18" s="55"/>
      <c r="G18" s="55"/>
      <c r="H18" s="55"/>
      <c r="I18" s="55"/>
      <c r="J18" s="55"/>
      <c r="K18" s="55"/>
      <c r="L18" s="55"/>
      <c r="M18" s="56">
        <f t="shared" si="0"/>
        <v>0</v>
      </c>
      <c r="N18" s="56">
        <f t="shared" si="1"/>
        <v>0</v>
      </c>
      <c r="O18" s="55"/>
      <c r="P18" s="55"/>
      <c r="Q18" s="399"/>
      <c r="R18" s="73"/>
    </row>
    <row r="19" spans="1:18" ht="18" customHeight="1" x14ac:dyDescent="0.25">
      <c r="A19" s="53">
        <v>12</v>
      </c>
      <c r="B19" s="71"/>
      <c r="C19" s="54"/>
      <c r="D19" s="72"/>
      <c r="E19" s="55"/>
      <c r="F19" s="55"/>
      <c r="G19" s="55"/>
      <c r="H19" s="55"/>
      <c r="I19" s="55"/>
      <c r="J19" s="55"/>
      <c r="K19" s="55"/>
      <c r="L19" s="55"/>
      <c r="M19" s="56">
        <f t="shared" si="0"/>
        <v>0</v>
      </c>
      <c r="N19" s="56">
        <f t="shared" si="1"/>
        <v>0</v>
      </c>
      <c r="O19" s="55"/>
      <c r="P19" s="55"/>
      <c r="Q19" s="399"/>
      <c r="R19" s="73"/>
    </row>
    <row r="20" spans="1:18" s="65" customFormat="1" ht="18" customHeight="1" x14ac:dyDescent="0.25">
      <c r="A20" s="515" t="s">
        <v>135</v>
      </c>
      <c r="B20" s="516"/>
      <c r="C20" s="516"/>
      <c r="D20" s="516"/>
      <c r="E20" s="516"/>
      <c r="F20" s="516"/>
      <c r="G20" s="516"/>
      <c r="H20" s="516"/>
      <c r="I20" s="516"/>
      <c r="J20" s="516"/>
      <c r="K20" s="516"/>
      <c r="L20" s="516"/>
      <c r="M20" s="516"/>
      <c r="N20" s="516"/>
      <c r="O20" s="516"/>
      <c r="P20" s="516"/>
      <c r="Q20" s="516"/>
      <c r="R20" s="64"/>
    </row>
    <row r="21" spans="1:18" ht="18" customHeight="1" x14ac:dyDescent="0.25">
      <c r="A21" s="53">
        <v>1</v>
      </c>
      <c r="B21" s="58">
        <f t="shared" ref="B21:C32" si="2">B8</f>
        <v>0</v>
      </c>
      <c r="C21" s="59">
        <f t="shared" si="2"/>
        <v>0</v>
      </c>
      <c r="D21" s="60" t="s">
        <v>145</v>
      </c>
      <c r="E21" s="56">
        <f>$C$8*E8</f>
        <v>0</v>
      </c>
      <c r="F21" s="56">
        <f t="shared" ref="F21:L21" si="3">$C$8*F8</f>
        <v>0</v>
      </c>
      <c r="G21" s="56">
        <f t="shared" si="3"/>
        <v>0</v>
      </c>
      <c r="H21" s="56">
        <f t="shared" si="3"/>
        <v>0</v>
      </c>
      <c r="I21" s="56">
        <f t="shared" si="3"/>
        <v>0</v>
      </c>
      <c r="J21" s="56">
        <f t="shared" si="3"/>
        <v>0</v>
      </c>
      <c r="K21" s="56">
        <f t="shared" si="3"/>
        <v>0</v>
      </c>
      <c r="L21" s="56">
        <f t="shared" si="3"/>
        <v>0</v>
      </c>
      <c r="M21" s="56">
        <f>SUM(E21:H21)</f>
        <v>0</v>
      </c>
      <c r="N21" s="56">
        <f>SUM(I21:L21)</f>
        <v>0</v>
      </c>
      <c r="O21" s="56">
        <f>SUM($C$8*O8)</f>
        <v>0</v>
      </c>
      <c r="P21" s="56">
        <f>SUM($C$8*P8)</f>
        <v>0</v>
      </c>
      <c r="Q21" s="56">
        <f>SUM($C$8*Q8)</f>
        <v>0</v>
      </c>
      <c r="R21" s="73"/>
    </row>
    <row r="22" spans="1:18" ht="18" customHeight="1" x14ac:dyDescent="0.25">
      <c r="A22" s="53">
        <v>2</v>
      </c>
      <c r="B22" s="58">
        <f t="shared" si="2"/>
        <v>0</v>
      </c>
      <c r="C22" s="59">
        <f t="shared" si="2"/>
        <v>0</v>
      </c>
      <c r="D22" s="60" t="s">
        <v>145</v>
      </c>
      <c r="E22" s="56">
        <f t="shared" ref="E22:E32" si="4">C9*E9</f>
        <v>0</v>
      </c>
      <c r="F22" s="56">
        <f t="shared" ref="F22:F32" si="5">C9*F9</f>
        <v>0</v>
      </c>
      <c r="G22" s="56">
        <f t="shared" ref="G22:G32" si="6">C9*G9</f>
        <v>0</v>
      </c>
      <c r="H22" s="56">
        <f t="shared" ref="H22:H32" si="7">C9*H9</f>
        <v>0</v>
      </c>
      <c r="I22" s="56">
        <f t="shared" ref="I22:I32" si="8">C9*I9</f>
        <v>0</v>
      </c>
      <c r="J22" s="56">
        <f t="shared" ref="J22:J32" si="9">C9*J9</f>
        <v>0</v>
      </c>
      <c r="K22" s="56">
        <f t="shared" ref="K22:K32" si="10">C9*K9</f>
        <v>0</v>
      </c>
      <c r="L22" s="56">
        <f t="shared" ref="L22:L32" si="11">C9*L9</f>
        <v>0</v>
      </c>
      <c r="M22" s="56">
        <f t="shared" ref="M22:M32" si="12">SUM(E22:H22)</f>
        <v>0</v>
      </c>
      <c r="N22" s="56">
        <f t="shared" ref="N22:N32" si="13">SUM(I22:L22)</f>
        <v>0</v>
      </c>
      <c r="O22" s="56">
        <f>SUM($C$9*O9)</f>
        <v>0</v>
      </c>
      <c r="P22" s="56">
        <f>SUM($C$9*P9)</f>
        <v>0</v>
      </c>
      <c r="Q22" s="56">
        <f>SUM($C$9*Q9)</f>
        <v>0</v>
      </c>
      <c r="R22" s="73"/>
    </row>
    <row r="23" spans="1:18" ht="18" customHeight="1" x14ac:dyDescent="0.25">
      <c r="A23" s="53">
        <v>3</v>
      </c>
      <c r="B23" s="58">
        <f t="shared" si="2"/>
        <v>0</v>
      </c>
      <c r="C23" s="59">
        <f t="shared" si="2"/>
        <v>0</v>
      </c>
      <c r="D23" s="60" t="s">
        <v>145</v>
      </c>
      <c r="E23" s="56">
        <f t="shared" si="4"/>
        <v>0</v>
      </c>
      <c r="F23" s="56">
        <f t="shared" si="5"/>
        <v>0</v>
      </c>
      <c r="G23" s="56">
        <f t="shared" si="6"/>
        <v>0</v>
      </c>
      <c r="H23" s="56">
        <f t="shared" si="7"/>
        <v>0</v>
      </c>
      <c r="I23" s="56">
        <f t="shared" si="8"/>
        <v>0</v>
      </c>
      <c r="J23" s="56">
        <f t="shared" si="9"/>
        <v>0</v>
      </c>
      <c r="K23" s="56">
        <f t="shared" si="10"/>
        <v>0</v>
      </c>
      <c r="L23" s="56">
        <f t="shared" si="11"/>
        <v>0</v>
      </c>
      <c r="M23" s="56">
        <f t="shared" si="12"/>
        <v>0</v>
      </c>
      <c r="N23" s="56">
        <f t="shared" si="13"/>
        <v>0</v>
      </c>
      <c r="O23" s="56">
        <f>SUM($C$10*O10)</f>
        <v>0</v>
      </c>
      <c r="P23" s="56">
        <f>SUM($C$10*P10)</f>
        <v>0</v>
      </c>
      <c r="Q23" s="56">
        <f>SUM($C$10*Q10)</f>
        <v>0</v>
      </c>
      <c r="R23" s="73"/>
    </row>
    <row r="24" spans="1:18" ht="18" customHeight="1" x14ac:dyDescent="0.25">
      <c r="A24" s="53">
        <v>4</v>
      </c>
      <c r="B24" s="58">
        <f t="shared" si="2"/>
        <v>0</v>
      </c>
      <c r="C24" s="59">
        <f t="shared" si="2"/>
        <v>0</v>
      </c>
      <c r="D24" s="60" t="s">
        <v>145</v>
      </c>
      <c r="E24" s="56">
        <f t="shared" si="4"/>
        <v>0</v>
      </c>
      <c r="F24" s="56">
        <f t="shared" si="5"/>
        <v>0</v>
      </c>
      <c r="G24" s="56">
        <f t="shared" si="6"/>
        <v>0</v>
      </c>
      <c r="H24" s="56">
        <f t="shared" si="7"/>
        <v>0</v>
      </c>
      <c r="I24" s="56">
        <f t="shared" si="8"/>
        <v>0</v>
      </c>
      <c r="J24" s="56"/>
      <c r="K24" s="56">
        <f t="shared" si="10"/>
        <v>0</v>
      </c>
      <c r="L24" s="56">
        <f t="shared" si="11"/>
        <v>0</v>
      </c>
      <c r="M24" s="56">
        <f t="shared" si="12"/>
        <v>0</v>
      </c>
      <c r="N24" s="56">
        <f t="shared" si="13"/>
        <v>0</v>
      </c>
      <c r="O24" s="56">
        <f>SUM($C$11*O11)</f>
        <v>0</v>
      </c>
      <c r="P24" s="56">
        <f>SUM($C$11*P11)</f>
        <v>0</v>
      </c>
      <c r="Q24" s="56">
        <f>SUM($C$11*Q11)</f>
        <v>0</v>
      </c>
      <c r="R24" s="73"/>
    </row>
    <row r="25" spans="1:18" ht="18" customHeight="1" x14ac:dyDescent="0.25">
      <c r="A25" s="53">
        <v>5</v>
      </c>
      <c r="B25" s="58">
        <f t="shared" si="2"/>
        <v>0</v>
      </c>
      <c r="C25" s="59">
        <f t="shared" si="2"/>
        <v>0</v>
      </c>
      <c r="D25" s="60" t="s">
        <v>145</v>
      </c>
      <c r="E25" s="56">
        <f>$C$12*E12</f>
        <v>0</v>
      </c>
      <c r="F25" s="56">
        <f t="shared" ref="F25:L25" si="14">$C$12*F12</f>
        <v>0</v>
      </c>
      <c r="G25" s="56">
        <f t="shared" si="14"/>
        <v>0</v>
      </c>
      <c r="H25" s="56">
        <f t="shared" si="14"/>
        <v>0</v>
      </c>
      <c r="I25" s="56">
        <f t="shared" si="14"/>
        <v>0</v>
      </c>
      <c r="J25" s="56">
        <f t="shared" si="14"/>
        <v>0</v>
      </c>
      <c r="K25" s="56">
        <f t="shared" si="14"/>
        <v>0</v>
      </c>
      <c r="L25" s="56">
        <f t="shared" si="14"/>
        <v>0</v>
      </c>
      <c r="M25" s="56">
        <f t="shared" si="12"/>
        <v>0</v>
      </c>
      <c r="N25" s="56">
        <f t="shared" si="13"/>
        <v>0</v>
      </c>
      <c r="O25" s="56">
        <f>SUM($C$12*O12)</f>
        <v>0</v>
      </c>
      <c r="P25" s="56">
        <f>SUM($C$12*P12)</f>
        <v>0</v>
      </c>
      <c r="Q25" s="56">
        <f>SUM($C$12*Q12)</f>
        <v>0</v>
      </c>
      <c r="R25" s="73"/>
    </row>
    <row r="26" spans="1:18" ht="18" customHeight="1" x14ac:dyDescent="0.25">
      <c r="A26" s="53">
        <v>6</v>
      </c>
      <c r="B26" s="58">
        <f t="shared" si="2"/>
        <v>0</v>
      </c>
      <c r="C26" s="59">
        <f t="shared" si="2"/>
        <v>0</v>
      </c>
      <c r="D26" s="60" t="s">
        <v>145</v>
      </c>
      <c r="E26" s="56">
        <f>$C$13*E13</f>
        <v>0</v>
      </c>
      <c r="F26" s="56">
        <f t="shared" ref="F26:L26" si="15">$C$13*F13</f>
        <v>0</v>
      </c>
      <c r="G26" s="56">
        <f t="shared" si="15"/>
        <v>0</v>
      </c>
      <c r="H26" s="56">
        <f t="shared" si="15"/>
        <v>0</v>
      </c>
      <c r="I26" s="56">
        <f t="shared" si="15"/>
        <v>0</v>
      </c>
      <c r="J26" s="56">
        <f t="shared" si="15"/>
        <v>0</v>
      </c>
      <c r="K26" s="56">
        <f t="shared" si="15"/>
        <v>0</v>
      </c>
      <c r="L26" s="56">
        <f t="shared" si="15"/>
        <v>0</v>
      </c>
      <c r="M26" s="56">
        <f t="shared" si="12"/>
        <v>0</v>
      </c>
      <c r="N26" s="56">
        <f t="shared" si="13"/>
        <v>0</v>
      </c>
      <c r="O26" s="56">
        <f>SUM($C$13*O13)</f>
        <v>0</v>
      </c>
      <c r="P26" s="56">
        <f>SUM($C$13*P13)</f>
        <v>0</v>
      </c>
      <c r="Q26" s="56">
        <f>SUM($C$13*Q13)</f>
        <v>0</v>
      </c>
      <c r="R26" s="73"/>
    </row>
    <row r="27" spans="1:18" ht="18" customHeight="1" x14ac:dyDescent="0.25">
      <c r="A27" s="53">
        <v>7</v>
      </c>
      <c r="B27" s="58">
        <f t="shared" si="2"/>
        <v>0</v>
      </c>
      <c r="C27" s="59">
        <f t="shared" si="2"/>
        <v>0</v>
      </c>
      <c r="D27" s="60" t="s">
        <v>145</v>
      </c>
      <c r="E27" s="56">
        <f t="shared" si="4"/>
        <v>0</v>
      </c>
      <c r="F27" s="56">
        <f t="shared" si="5"/>
        <v>0</v>
      </c>
      <c r="G27" s="56">
        <f t="shared" si="6"/>
        <v>0</v>
      </c>
      <c r="H27" s="56">
        <f t="shared" si="7"/>
        <v>0</v>
      </c>
      <c r="I27" s="56">
        <f t="shared" si="8"/>
        <v>0</v>
      </c>
      <c r="J27" s="56">
        <f t="shared" si="9"/>
        <v>0</v>
      </c>
      <c r="K27" s="56">
        <f t="shared" si="10"/>
        <v>0</v>
      </c>
      <c r="L27" s="56">
        <f t="shared" si="11"/>
        <v>0</v>
      </c>
      <c r="M27" s="56">
        <f t="shared" si="12"/>
        <v>0</v>
      </c>
      <c r="N27" s="56">
        <f t="shared" si="13"/>
        <v>0</v>
      </c>
      <c r="O27" s="56">
        <f>SUM($C$14*O14)</f>
        <v>0</v>
      </c>
      <c r="P27" s="56">
        <f>SUM($C$14*P14)</f>
        <v>0</v>
      </c>
      <c r="Q27" s="56">
        <f>SUM($C$14*Q14)</f>
        <v>0</v>
      </c>
      <c r="R27" s="73"/>
    </row>
    <row r="28" spans="1:18" ht="18" customHeight="1" x14ac:dyDescent="0.25">
      <c r="A28" s="53">
        <v>8</v>
      </c>
      <c r="B28" s="58">
        <f t="shared" si="2"/>
        <v>0</v>
      </c>
      <c r="C28" s="59">
        <f t="shared" si="2"/>
        <v>0</v>
      </c>
      <c r="D28" s="60" t="s">
        <v>145</v>
      </c>
      <c r="E28" s="56">
        <f t="shared" si="4"/>
        <v>0</v>
      </c>
      <c r="F28" s="56">
        <f t="shared" si="5"/>
        <v>0</v>
      </c>
      <c r="G28" s="56">
        <f t="shared" si="6"/>
        <v>0</v>
      </c>
      <c r="H28" s="56">
        <f t="shared" si="7"/>
        <v>0</v>
      </c>
      <c r="I28" s="56">
        <f t="shared" si="8"/>
        <v>0</v>
      </c>
      <c r="J28" s="56">
        <f t="shared" si="9"/>
        <v>0</v>
      </c>
      <c r="K28" s="56">
        <f t="shared" si="10"/>
        <v>0</v>
      </c>
      <c r="L28" s="56">
        <f t="shared" si="11"/>
        <v>0</v>
      </c>
      <c r="M28" s="56">
        <f t="shared" si="12"/>
        <v>0</v>
      </c>
      <c r="N28" s="56">
        <f t="shared" si="13"/>
        <v>0</v>
      </c>
      <c r="O28" s="56">
        <f>SUM($C$15*O15)</f>
        <v>0</v>
      </c>
      <c r="P28" s="56">
        <f>SUM($C$15*P15)</f>
        <v>0</v>
      </c>
      <c r="Q28" s="56">
        <f>SUM($C$15*Q15)</f>
        <v>0</v>
      </c>
      <c r="R28" s="73"/>
    </row>
    <row r="29" spans="1:18" s="76" customFormat="1" ht="18" customHeight="1" x14ac:dyDescent="0.25">
      <c r="A29" s="53">
        <v>9</v>
      </c>
      <c r="B29" s="58">
        <f t="shared" si="2"/>
        <v>0</v>
      </c>
      <c r="C29" s="59">
        <f t="shared" si="2"/>
        <v>0</v>
      </c>
      <c r="D29" s="60" t="s">
        <v>145</v>
      </c>
      <c r="E29" s="56">
        <f t="shared" si="4"/>
        <v>0</v>
      </c>
      <c r="F29" s="56">
        <f t="shared" si="5"/>
        <v>0</v>
      </c>
      <c r="G29" s="56">
        <f t="shared" si="6"/>
        <v>0</v>
      </c>
      <c r="H29" s="56">
        <f t="shared" si="7"/>
        <v>0</v>
      </c>
      <c r="I29" s="56">
        <f t="shared" si="8"/>
        <v>0</v>
      </c>
      <c r="J29" s="56">
        <f t="shared" si="9"/>
        <v>0</v>
      </c>
      <c r="K29" s="56">
        <f t="shared" si="10"/>
        <v>0</v>
      </c>
      <c r="L29" s="56">
        <f t="shared" si="11"/>
        <v>0</v>
      </c>
      <c r="M29" s="56">
        <f t="shared" si="12"/>
        <v>0</v>
      </c>
      <c r="N29" s="56">
        <f t="shared" si="13"/>
        <v>0</v>
      </c>
      <c r="O29" s="56">
        <f>SUM($C$16*O16)</f>
        <v>0</v>
      </c>
      <c r="P29" s="56">
        <f>SUM($C$16*P16)</f>
        <v>0</v>
      </c>
      <c r="Q29" s="56">
        <f>SUM($C$16*Q16)</f>
        <v>0</v>
      </c>
      <c r="R29" s="75"/>
    </row>
    <row r="30" spans="1:18" s="76" customFormat="1" ht="18" customHeight="1" x14ac:dyDescent="0.25">
      <c r="A30" s="53">
        <v>10</v>
      </c>
      <c r="B30" s="58">
        <f t="shared" si="2"/>
        <v>0</v>
      </c>
      <c r="C30" s="59">
        <f t="shared" si="2"/>
        <v>0</v>
      </c>
      <c r="D30" s="60" t="s">
        <v>145</v>
      </c>
      <c r="E30" s="56">
        <f t="shared" si="4"/>
        <v>0</v>
      </c>
      <c r="F30" s="56">
        <f t="shared" si="5"/>
        <v>0</v>
      </c>
      <c r="G30" s="56">
        <f t="shared" si="6"/>
        <v>0</v>
      </c>
      <c r="H30" s="56">
        <f t="shared" si="7"/>
        <v>0</v>
      </c>
      <c r="I30" s="56">
        <f t="shared" si="8"/>
        <v>0</v>
      </c>
      <c r="J30" s="56">
        <f t="shared" si="9"/>
        <v>0</v>
      </c>
      <c r="K30" s="56">
        <f t="shared" si="10"/>
        <v>0</v>
      </c>
      <c r="L30" s="56">
        <f t="shared" si="11"/>
        <v>0</v>
      </c>
      <c r="M30" s="56">
        <f t="shared" si="12"/>
        <v>0</v>
      </c>
      <c r="N30" s="56">
        <f t="shared" si="13"/>
        <v>0</v>
      </c>
      <c r="O30" s="56">
        <f>SUM($C$17*O17)</f>
        <v>0</v>
      </c>
      <c r="P30" s="56">
        <f>SUM($C$17*P17)</f>
        <v>0</v>
      </c>
      <c r="Q30" s="56">
        <f>SUM($C$17*Q17)</f>
        <v>0</v>
      </c>
      <c r="R30" s="75"/>
    </row>
    <row r="31" spans="1:18" s="76" customFormat="1" ht="18" customHeight="1" x14ac:dyDescent="0.25">
      <c r="A31" s="53">
        <v>11</v>
      </c>
      <c r="B31" s="58">
        <f t="shared" si="2"/>
        <v>0</v>
      </c>
      <c r="C31" s="59">
        <f t="shared" si="2"/>
        <v>0</v>
      </c>
      <c r="D31" s="60" t="s">
        <v>145</v>
      </c>
      <c r="E31" s="56">
        <f t="shared" si="4"/>
        <v>0</v>
      </c>
      <c r="F31" s="56">
        <f t="shared" si="5"/>
        <v>0</v>
      </c>
      <c r="G31" s="56">
        <f t="shared" si="6"/>
        <v>0</v>
      </c>
      <c r="H31" s="56">
        <f t="shared" si="7"/>
        <v>0</v>
      </c>
      <c r="I31" s="56">
        <f t="shared" si="8"/>
        <v>0</v>
      </c>
      <c r="J31" s="56">
        <f t="shared" si="9"/>
        <v>0</v>
      </c>
      <c r="K31" s="56">
        <f t="shared" si="10"/>
        <v>0</v>
      </c>
      <c r="L31" s="56">
        <f t="shared" si="11"/>
        <v>0</v>
      </c>
      <c r="M31" s="56">
        <f t="shared" si="12"/>
        <v>0</v>
      </c>
      <c r="N31" s="56">
        <f t="shared" si="13"/>
        <v>0</v>
      </c>
      <c r="O31" s="56">
        <f>SUM($C$18*O18)</f>
        <v>0</v>
      </c>
      <c r="P31" s="56">
        <f>SUM($C$18*P18)</f>
        <v>0</v>
      </c>
      <c r="Q31" s="56">
        <f>SUM($C$18*Q18)</f>
        <v>0</v>
      </c>
      <c r="R31" s="75"/>
    </row>
    <row r="32" spans="1:18" s="76" customFormat="1" ht="18" customHeight="1" x14ac:dyDescent="0.25">
      <c r="A32" s="53">
        <v>12</v>
      </c>
      <c r="B32" s="58">
        <f t="shared" si="2"/>
        <v>0</v>
      </c>
      <c r="C32" s="59">
        <f t="shared" si="2"/>
        <v>0</v>
      </c>
      <c r="D32" s="60" t="s">
        <v>145</v>
      </c>
      <c r="E32" s="56">
        <f t="shared" si="4"/>
        <v>0</v>
      </c>
      <c r="F32" s="56">
        <f t="shared" si="5"/>
        <v>0</v>
      </c>
      <c r="G32" s="56">
        <f t="shared" si="6"/>
        <v>0</v>
      </c>
      <c r="H32" s="56">
        <f t="shared" si="7"/>
        <v>0</v>
      </c>
      <c r="I32" s="56">
        <f t="shared" si="8"/>
        <v>0</v>
      </c>
      <c r="J32" s="56">
        <f t="shared" si="9"/>
        <v>0</v>
      </c>
      <c r="K32" s="56">
        <f t="shared" si="10"/>
        <v>0</v>
      </c>
      <c r="L32" s="56">
        <f t="shared" si="11"/>
        <v>0</v>
      </c>
      <c r="M32" s="56">
        <f t="shared" si="12"/>
        <v>0</v>
      </c>
      <c r="N32" s="56">
        <f t="shared" si="13"/>
        <v>0</v>
      </c>
      <c r="O32" s="56">
        <f>SUM($C$19*O19)</f>
        <v>0</v>
      </c>
      <c r="P32" s="56">
        <f>SUM($C$19*P19)</f>
        <v>0</v>
      </c>
      <c r="Q32" s="56">
        <f>SUM($C$19*Q19)</f>
        <v>0</v>
      </c>
      <c r="R32" s="75"/>
    </row>
    <row r="33" spans="1:18" s="65" customFormat="1" ht="18" customHeight="1" x14ac:dyDescent="0.25">
      <c r="A33" s="509" t="s">
        <v>52</v>
      </c>
      <c r="B33" s="510"/>
      <c r="C33" s="77"/>
      <c r="D33" s="78" t="s">
        <v>145</v>
      </c>
      <c r="E33" s="77">
        <f>SUM(E21+E22+E23+E24+E25+E26+E27+E28+E29+E30+E31+E32)</f>
        <v>0</v>
      </c>
      <c r="F33" s="77">
        <f t="shared" ref="F33:Q33" si="16">SUM(F21+F22+F23+F24+F25+F26+F27+F28+F29+F30+F31+F32)</f>
        <v>0</v>
      </c>
      <c r="G33" s="77">
        <f t="shared" si="16"/>
        <v>0</v>
      </c>
      <c r="H33" s="77">
        <f t="shared" si="16"/>
        <v>0</v>
      </c>
      <c r="I33" s="77">
        <f t="shared" si="16"/>
        <v>0</v>
      </c>
      <c r="J33" s="77">
        <f t="shared" si="16"/>
        <v>0</v>
      </c>
      <c r="K33" s="77">
        <f t="shared" si="16"/>
        <v>0</v>
      </c>
      <c r="L33" s="77">
        <f t="shared" si="16"/>
        <v>0</v>
      </c>
      <c r="M33" s="77">
        <f t="shared" si="16"/>
        <v>0</v>
      </c>
      <c r="N33" s="77">
        <f t="shared" si="16"/>
        <v>0</v>
      </c>
      <c r="O33" s="77">
        <f>SUM(O21+O22+O23+O24+O25+O26+O27+O28+O29+O30+O31+O32)</f>
        <v>0</v>
      </c>
      <c r="P33" s="77">
        <f t="shared" si="16"/>
        <v>0</v>
      </c>
      <c r="Q33" s="77">
        <f t="shared" si="16"/>
        <v>0</v>
      </c>
      <c r="R33" s="64"/>
    </row>
    <row r="34" spans="1:18" ht="18" customHeight="1" x14ac:dyDescent="0.25">
      <c r="A34" s="42">
        <v>13</v>
      </c>
      <c r="B34" s="62" t="s">
        <v>147</v>
      </c>
      <c r="C34" s="63"/>
      <c r="D34" s="60" t="s">
        <v>145</v>
      </c>
      <c r="E34" s="55"/>
      <c r="F34" s="55"/>
      <c r="G34" s="55"/>
      <c r="H34" s="55"/>
      <c r="I34" s="55"/>
      <c r="J34" s="55"/>
      <c r="K34" s="55"/>
      <c r="L34" s="55"/>
      <c r="M34" s="56">
        <f>SUM(E34:H34)</f>
        <v>0</v>
      </c>
      <c r="N34" s="56">
        <f>SUM(I34:L34)</f>
        <v>0</v>
      </c>
      <c r="O34" s="55"/>
      <c r="P34" s="55"/>
      <c r="Q34" s="399"/>
      <c r="R34" s="73"/>
    </row>
    <row r="35" spans="1:18" s="65" customFormat="1" ht="18" customHeight="1" x14ac:dyDescent="0.25">
      <c r="A35" s="511" t="s">
        <v>72</v>
      </c>
      <c r="B35" s="512"/>
      <c r="C35" s="77"/>
      <c r="D35" s="78" t="s">
        <v>145</v>
      </c>
      <c r="E35" s="77">
        <f>SUM(E33+E34)</f>
        <v>0</v>
      </c>
      <c r="F35" s="77">
        <f t="shared" ref="F35:Q35" si="17">SUM(F33+F34)</f>
        <v>0</v>
      </c>
      <c r="G35" s="77">
        <f t="shared" si="17"/>
        <v>0</v>
      </c>
      <c r="H35" s="77">
        <f t="shared" si="17"/>
        <v>0</v>
      </c>
      <c r="I35" s="77">
        <f t="shared" si="17"/>
        <v>0</v>
      </c>
      <c r="J35" s="77">
        <f t="shared" si="17"/>
        <v>0</v>
      </c>
      <c r="K35" s="77">
        <f t="shared" si="17"/>
        <v>0</v>
      </c>
      <c r="L35" s="77">
        <f t="shared" si="17"/>
        <v>0</v>
      </c>
      <c r="M35" s="77">
        <f>SUM(M33+M34)</f>
        <v>0</v>
      </c>
      <c r="N35" s="77">
        <f t="shared" si="17"/>
        <v>0</v>
      </c>
      <c r="O35" s="77">
        <f t="shared" si="17"/>
        <v>0</v>
      </c>
      <c r="P35" s="77">
        <f t="shared" si="17"/>
        <v>0</v>
      </c>
      <c r="Q35" s="77">
        <f t="shared" si="17"/>
        <v>0</v>
      </c>
      <c r="R35" s="64"/>
    </row>
    <row r="36" spans="1:18" s="80" customFormat="1" ht="33.75" customHeight="1" x14ac:dyDescent="0.25">
      <c r="A36" s="42">
        <v>14</v>
      </c>
      <c r="B36" s="62" t="s">
        <v>53</v>
      </c>
      <c r="C36" s="63"/>
      <c r="D36" s="60" t="s">
        <v>145</v>
      </c>
      <c r="E36" s="55"/>
      <c r="F36" s="55"/>
      <c r="G36" s="55"/>
      <c r="H36" s="55"/>
      <c r="I36" s="55"/>
      <c r="J36" s="55"/>
      <c r="K36" s="55"/>
      <c r="L36" s="55"/>
      <c r="M36" s="56">
        <f t="shared" ref="M36:M41" si="18">SUM(E36:H36)</f>
        <v>0</v>
      </c>
      <c r="N36" s="56">
        <f t="shared" ref="N36:N41" si="19">SUM(I36:L36)</f>
        <v>0</v>
      </c>
      <c r="O36" s="55"/>
      <c r="P36" s="55"/>
      <c r="Q36" s="399"/>
      <c r="R36" s="75"/>
    </row>
    <row r="37" spans="1:18" s="80" customFormat="1" ht="48.75" customHeight="1" x14ac:dyDescent="0.25">
      <c r="A37" s="42">
        <v>15</v>
      </c>
      <c r="B37" s="62" t="s">
        <v>149</v>
      </c>
      <c r="C37" s="63"/>
      <c r="D37" s="60" t="s">
        <v>145</v>
      </c>
      <c r="E37" s="55"/>
      <c r="F37" s="55"/>
      <c r="G37" s="55"/>
      <c r="H37" s="55"/>
      <c r="I37" s="55"/>
      <c r="J37" s="55"/>
      <c r="K37" s="55"/>
      <c r="L37" s="55"/>
      <c r="M37" s="56">
        <f t="shared" si="18"/>
        <v>0</v>
      </c>
      <c r="N37" s="56">
        <f t="shared" si="19"/>
        <v>0</v>
      </c>
      <c r="O37" s="55"/>
      <c r="P37" s="55"/>
      <c r="Q37" s="399"/>
      <c r="R37" s="75"/>
    </row>
    <row r="38" spans="1:18" s="80" customFormat="1" ht="24.75" customHeight="1" x14ac:dyDescent="0.25">
      <c r="A38" s="42">
        <v>16</v>
      </c>
      <c r="B38" s="62" t="s">
        <v>192</v>
      </c>
      <c r="C38" s="63"/>
      <c r="D38" s="60" t="s">
        <v>145</v>
      </c>
      <c r="E38" s="55"/>
      <c r="F38" s="55"/>
      <c r="G38" s="55"/>
      <c r="H38" s="55"/>
      <c r="I38" s="55"/>
      <c r="J38" s="55"/>
      <c r="K38" s="55"/>
      <c r="L38" s="55"/>
      <c r="M38" s="56">
        <f t="shared" si="18"/>
        <v>0</v>
      </c>
      <c r="N38" s="56">
        <f t="shared" si="19"/>
        <v>0</v>
      </c>
      <c r="O38" s="55"/>
      <c r="P38" s="55"/>
      <c r="Q38" s="399"/>
      <c r="R38" s="75"/>
    </row>
    <row r="39" spans="1:18" s="80" customFormat="1" ht="26.4" x14ac:dyDescent="0.25">
      <c r="A39" s="42">
        <v>17</v>
      </c>
      <c r="B39" s="62" t="s">
        <v>76</v>
      </c>
      <c r="C39" s="63"/>
      <c r="D39" s="60" t="s">
        <v>145</v>
      </c>
      <c r="E39" s="55"/>
      <c r="F39" s="55"/>
      <c r="G39" s="55"/>
      <c r="H39" s="55"/>
      <c r="I39" s="55"/>
      <c r="J39" s="55"/>
      <c r="K39" s="55"/>
      <c r="L39" s="55"/>
      <c r="M39" s="56">
        <f t="shared" si="18"/>
        <v>0</v>
      </c>
      <c r="N39" s="56">
        <f t="shared" si="19"/>
        <v>0</v>
      </c>
      <c r="O39" s="55"/>
      <c r="P39" s="55"/>
      <c r="Q39" s="399"/>
      <c r="R39" s="75"/>
    </row>
    <row r="40" spans="1:18" s="80" customFormat="1" ht="49.5" customHeight="1" x14ac:dyDescent="0.25">
      <c r="A40" s="42">
        <v>18</v>
      </c>
      <c r="B40" s="62" t="s">
        <v>148</v>
      </c>
      <c r="C40" s="63"/>
      <c r="D40" s="60" t="s">
        <v>145</v>
      </c>
      <c r="E40" s="55"/>
      <c r="F40" s="55"/>
      <c r="G40" s="55"/>
      <c r="H40" s="55"/>
      <c r="I40" s="55"/>
      <c r="J40" s="55"/>
      <c r="K40" s="55"/>
      <c r="L40" s="55"/>
      <c r="M40" s="56">
        <f t="shared" si="18"/>
        <v>0</v>
      </c>
      <c r="N40" s="56">
        <f t="shared" si="19"/>
        <v>0</v>
      </c>
      <c r="O40" s="55"/>
      <c r="P40" s="55"/>
      <c r="Q40" s="399"/>
      <c r="R40" s="75"/>
    </row>
    <row r="41" spans="1:18" s="80" customFormat="1" ht="31.5" customHeight="1" x14ac:dyDescent="0.25">
      <c r="A41" s="42">
        <v>19</v>
      </c>
      <c r="B41" s="62" t="s">
        <v>67</v>
      </c>
      <c r="C41" s="63"/>
      <c r="D41" s="60" t="s">
        <v>145</v>
      </c>
      <c r="E41" s="55"/>
      <c r="F41" s="55"/>
      <c r="G41" s="55"/>
      <c r="H41" s="55"/>
      <c r="I41" s="55"/>
      <c r="J41" s="55"/>
      <c r="K41" s="55"/>
      <c r="L41" s="55"/>
      <c r="M41" s="56">
        <f t="shared" si="18"/>
        <v>0</v>
      </c>
      <c r="N41" s="56">
        <f t="shared" si="19"/>
        <v>0</v>
      </c>
      <c r="O41" s="55"/>
      <c r="P41" s="55"/>
      <c r="Q41" s="399"/>
      <c r="R41" s="75"/>
    </row>
    <row r="42" spans="1:18" s="85" customFormat="1" ht="18" customHeight="1" thickBot="1" x14ac:dyDescent="0.3">
      <c r="A42" s="507" t="s">
        <v>54</v>
      </c>
      <c r="B42" s="508"/>
      <c r="C42" s="81"/>
      <c r="D42" s="82" t="s">
        <v>145</v>
      </c>
      <c r="E42" s="81">
        <f>SUM(E35:E41)</f>
        <v>0</v>
      </c>
      <c r="F42" s="81">
        <f t="shared" ref="F42:K42" si="20">SUM(F35:F41)</f>
        <v>0</v>
      </c>
      <c r="G42" s="81">
        <f t="shared" si="20"/>
        <v>0</v>
      </c>
      <c r="H42" s="81">
        <f t="shared" si="20"/>
        <v>0</v>
      </c>
      <c r="I42" s="81">
        <f t="shared" si="20"/>
        <v>0</v>
      </c>
      <c r="J42" s="81">
        <f t="shared" si="20"/>
        <v>0</v>
      </c>
      <c r="K42" s="81">
        <f t="shared" si="20"/>
        <v>0</v>
      </c>
      <c r="L42" s="81">
        <f t="shared" ref="L42:Q42" si="21">SUM(L35:L41)</f>
        <v>0</v>
      </c>
      <c r="M42" s="81">
        <f t="shared" si="21"/>
        <v>0</v>
      </c>
      <c r="N42" s="81">
        <f>SUM(N35:N41)</f>
        <v>0</v>
      </c>
      <c r="O42" s="81">
        <f t="shared" si="21"/>
        <v>0</v>
      </c>
      <c r="P42" s="81">
        <f t="shared" si="21"/>
        <v>0</v>
      </c>
      <c r="Q42" s="81">
        <f t="shared" si="21"/>
        <v>0</v>
      </c>
      <c r="R42" s="84"/>
    </row>
    <row r="43" spans="1:18" s="73" customFormat="1" x14ac:dyDescent="0.25">
      <c r="A43" s="86"/>
      <c r="B43" s="86"/>
      <c r="C43" s="87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</row>
    <row r="44" spans="1:18" x14ac:dyDescent="0.25"/>
    <row r="45" spans="1:18" x14ac:dyDescent="0.25"/>
    <row r="46" spans="1:18" x14ac:dyDescent="0.25">
      <c r="B46" s="89"/>
    </row>
    <row r="47" spans="1:18" x14ac:dyDescent="0.25"/>
    <row r="48" spans="1:18" x14ac:dyDescent="0.25">
      <c r="E48" s="91"/>
    </row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</sheetData>
  <mergeCells count="17">
    <mergeCell ref="A1:O1"/>
    <mergeCell ref="P1:Q2"/>
    <mergeCell ref="I5:L5"/>
    <mergeCell ref="M5:M6"/>
    <mergeCell ref="A4:Q4"/>
    <mergeCell ref="A2:O2"/>
    <mergeCell ref="B3:O3"/>
    <mergeCell ref="A42:B42"/>
    <mergeCell ref="A33:B33"/>
    <mergeCell ref="A35:B35"/>
    <mergeCell ref="O5:O6"/>
    <mergeCell ref="A7:Q7"/>
    <mergeCell ref="A20:Q20"/>
    <mergeCell ref="P5:P6"/>
    <mergeCell ref="N5:N6"/>
    <mergeCell ref="E5:H5"/>
    <mergeCell ref="Q5:Q6"/>
  </mergeCells>
  <phoneticPr fontId="0" type="noConversion"/>
  <dataValidations count="1">
    <dataValidation errorStyle="information" allowBlank="1" showInputMessage="1" showErrorMessage="1" sqref="E34:Q42 E8:Q19 E21:Q32"/>
  </dataValidations>
  <printOptions horizontalCentered="1" verticalCentered="1"/>
  <pageMargins left="0.38" right="0.5" top="0.31" bottom="0.41" header="0.13" footer="0.14000000000000001"/>
  <pageSetup paperSize="9" scale="49" fitToHeight="0" orientation="landscape" r:id="rId1"/>
  <headerFooter alignWithMargins="0">
    <oddFooter>&amp;L&amp;A&amp;C&amp;D&amp;R&amp;P/&amp;N</oddFooter>
  </headerFooter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56"/>
    <pageSetUpPr autoPageBreaks="0" fitToPage="1"/>
  </sheetPr>
  <dimension ref="A1:IU179"/>
  <sheetViews>
    <sheetView showGridLines="0" showZeros="0" zoomScale="58" zoomScaleNormal="58" workbookViewId="0">
      <selection activeCell="A4" sqref="A4:P4"/>
    </sheetView>
  </sheetViews>
  <sheetFormatPr defaultColWidth="8" defaultRowHeight="13.8" zeroHeight="1" x14ac:dyDescent="0.25"/>
  <cols>
    <col min="1" max="1" width="5.6640625" style="97" customWidth="1"/>
    <col min="2" max="2" width="40.88671875" style="97" customWidth="1"/>
    <col min="3" max="3" width="11" style="97" customWidth="1"/>
    <col min="4" max="16" width="17.33203125" style="97" customWidth="1"/>
    <col min="17" max="17" width="7.88671875" style="97" hidden="1" customWidth="1"/>
    <col min="18" max="248" width="8" style="97" hidden="1" customWidth="1"/>
    <col min="249" max="250" width="8" style="97" customWidth="1"/>
    <col min="251" max="254" width="8" style="97" hidden="1" customWidth="1"/>
    <col min="255" max="16384" width="8" style="97"/>
  </cols>
  <sheetData>
    <row r="1" spans="1:255" ht="15.6" x14ac:dyDescent="0.25">
      <c r="A1" s="523" t="s">
        <v>154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394"/>
      <c r="P1" s="452" t="s">
        <v>419</v>
      </c>
      <c r="Q1" s="96"/>
      <c r="IO1" s="98"/>
      <c r="IP1" s="65"/>
      <c r="IQ1" s="65"/>
      <c r="IR1" s="65"/>
      <c r="IS1" s="65"/>
      <c r="IT1" s="65"/>
      <c r="IU1" s="65"/>
    </row>
    <row r="2" spans="1:255" ht="22.8" x14ac:dyDescent="0.25">
      <c r="A2" s="525" t="s">
        <v>230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7"/>
      <c r="O2" s="395"/>
      <c r="P2" s="454"/>
      <c r="Q2" s="96"/>
      <c r="IO2" s="98"/>
      <c r="IP2" s="65"/>
      <c r="IQ2" s="65"/>
      <c r="IR2" s="65"/>
      <c r="IS2" s="65"/>
      <c r="IT2" s="65"/>
      <c r="IU2" s="65"/>
    </row>
    <row r="3" spans="1:255" ht="21" customHeight="1" x14ac:dyDescent="0.25">
      <c r="A3" s="414"/>
      <c r="B3" s="525" t="str">
        <f>'Prognoza veniturilor'!$B$3</f>
        <v>ASOCIAȚIA GRUPUL LOCAL DE PESCUIT LOTRU-OLT MIJLOCIU</v>
      </c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415"/>
      <c r="P3" s="415"/>
      <c r="Q3" s="96"/>
      <c r="IO3" s="98"/>
      <c r="IP3" s="65"/>
      <c r="IQ3" s="65"/>
      <c r="IR3" s="65"/>
      <c r="IS3" s="65"/>
      <c r="IT3" s="65"/>
      <c r="IU3" s="65"/>
    </row>
    <row r="4" spans="1:255" ht="30" customHeight="1" x14ac:dyDescent="0.25">
      <c r="A4" s="528" t="s">
        <v>27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96"/>
      <c r="IO4" s="98"/>
      <c r="IP4" s="65"/>
      <c r="IQ4" s="65"/>
      <c r="IR4" s="65"/>
      <c r="IS4" s="65"/>
      <c r="IT4" s="65"/>
      <c r="IU4" s="65"/>
    </row>
    <row r="5" spans="1:255" ht="30" customHeight="1" x14ac:dyDescent="0.25">
      <c r="A5" s="66"/>
      <c r="B5" s="67"/>
      <c r="C5" s="69"/>
      <c r="D5" s="517" t="s">
        <v>28</v>
      </c>
      <c r="E5" s="517"/>
      <c r="F5" s="517"/>
      <c r="G5" s="517"/>
      <c r="H5" s="517" t="s">
        <v>29</v>
      </c>
      <c r="I5" s="517"/>
      <c r="J5" s="517"/>
      <c r="K5" s="517"/>
      <c r="L5" s="513" t="s">
        <v>198</v>
      </c>
      <c r="M5" s="513" t="s">
        <v>199</v>
      </c>
      <c r="N5" s="513" t="s">
        <v>200</v>
      </c>
      <c r="O5" s="518" t="s">
        <v>359</v>
      </c>
      <c r="P5" s="513" t="s">
        <v>205</v>
      </c>
      <c r="Q5" s="96"/>
      <c r="IO5" s="98"/>
      <c r="IP5" s="65"/>
      <c r="IQ5" s="65"/>
      <c r="IR5" s="65"/>
      <c r="IS5" s="65"/>
      <c r="IT5" s="65"/>
      <c r="IU5" s="65"/>
    </row>
    <row r="6" spans="1:255" ht="30" customHeight="1" x14ac:dyDescent="0.25">
      <c r="A6" s="42" t="s">
        <v>197</v>
      </c>
      <c r="B6" s="39" t="s">
        <v>46</v>
      </c>
      <c r="C6" s="39" t="s">
        <v>40</v>
      </c>
      <c r="D6" s="39" t="s">
        <v>59</v>
      </c>
      <c r="E6" s="39" t="s">
        <v>60</v>
      </c>
      <c r="F6" s="39" t="s">
        <v>61</v>
      </c>
      <c r="G6" s="39" t="s">
        <v>62</v>
      </c>
      <c r="H6" s="39" t="s">
        <v>59</v>
      </c>
      <c r="I6" s="39" t="s">
        <v>60</v>
      </c>
      <c r="J6" s="39" t="s">
        <v>61</v>
      </c>
      <c r="K6" s="39" t="s">
        <v>62</v>
      </c>
      <c r="L6" s="514"/>
      <c r="M6" s="514"/>
      <c r="N6" s="514"/>
      <c r="O6" s="519"/>
      <c r="P6" s="514"/>
      <c r="Q6" s="96"/>
      <c r="IO6" s="98"/>
      <c r="IP6" s="65"/>
      <c r="IQ6" s="65"/>
      <c r="IR6" s="65"/>
      <c r="IS6" s="65"/>
      <c r="IT6" s="65"/>
      <c r="IU6" s="65"/>
    </row>
    <row r="7" spans="1:255" ht="26.4" x14ac:dyDescent="0.25">
      <c r="A7" s="52">
        <v>1</v>
      </c>
      <c r="B7" s="58" t="s">
        <v>95</v>
      </c>
      <c r="C7" s="60" t="s">
        <v>145</v>
      </c>
      <c r="D7" s="55"/>
      <c r="E7" s="55"/>
      <c r="F7" s="55"/>
      <c r="G7" s="55"/>
      <c r="H7" s="55"/>
      <c r="I7" s="55"/>
      <c r="J7" s="55"/>
      <c r="K7" s="55"/>
      <c r="L7" s="56">
        <f>SUM(D7:G7)</f>
        <v>0</v>
      </c>
      <c r="M7" s="56">
        <f>SUM(H7:K7)</f>
        <v>0</v>
      </c>
      <c r="N7" s="55"/>
      <c r="O7" s="55"/>
      <c r="P7" s="55"/>
      <c r="Q7" s="96"/>
      <c r="IO7" s="98"/>
      <c r="IP7" s="65"/>
      <c r="IQ7" s="65"/>
      <c r="IR7" s="65"/>
      <c r="IS7" s="65"/>
      <c r="IT7" s="65"/>
      <c r="IU7" s="65"/>
    </row>
    <row r="8" spans="1:255" ht="26.25" customHeight="1" x14ac:dyDescent="0.25">
      <c r="A8" s="52">
        <v>2</v>
      </c>
      <c r="B8" s="58" t="s">
        <v>71</v>
      </c>
      <c r="C8" s="60" t="s">
        <v>145</v>
      </c>
      <c r="D8" s="55"/>
      <c r="E8" s="55"/>
      <c r="F8" s="55"/>
      <c r="G8" s="55"/>
      <c r="H8" s="55"/>
      <c r="I8" s="55"/>
      <c r="J8" s="55"/>
      <c r="K8" s="55"/>
      <c r="L8" s="56">
        <f>SUM(D8:G8)</f>
        <v>0</v>
      </c>
      <c r="M8" s="56">
        <f>SUM(H8:K8)</f>
        <v>0</v>
      </c>
      <c r="N8" s="55"/>
      <c r="O8" s="55"/>
      <c r="P8" s="55"/>
      <c r="Q8" s="96"/>
      <c r="IO8" s="98"/>
      <c r="IP8" s="65"/>
      <c r="IQ8" s="65"/>
      <c r="IR8" s="65"/>
      <c r="IS8" s="65"/>
      <c r="IT8" s="65"/>
      <c r="IU8" s="65"/>
    </row>
    <row r="9" spans="1:255" ht="26.25" customHeight="1" x14ac:dyDescent="0.25">
      <c r="A9" s="52">
        <v>3</v>
      </c>
      <c r="B9" s="58" t="s">
        <v>96</v>
      </c>
      <c r="C9" s="60" t="s">
        <v>145</v>
      </c>
      <c r="D9" s="55"/>
      <c r="E9" s="55"/>
      <c r="F9" s="55"/>
      <c r="G9" s="55"/>
      <c r="H9" s="55"/>
      <c r="I9" s="55"/>
      <c r="J9" s="55"/>
      <c r="K9" s="55"/>
      <c r="L9" s="56">
        <f>SUM(D9:G9)</f>
        <v>0</v>
      </c>
      <c r="M9" s="56">
        <f>SUM(H9:K9)</f>
        <v>0</v>
      </c>
      <c r="N9" s="55"/>
      <c r="O9" s="55"/>
      <c r="P9" s="55"/>
      <c r="Q9" s="96"/>
      <c r="IO9" s="98"/>
      <c r="IP9" s="65"/>
      <c r="IQ9" s="65"/>
      <c r="IR9" s="65"/>
      <c r="IS9" s="65"/>
      <c r="IT9" s="65"/>
      <c r="IU9" s="65"/>
    </row>
    <row r="10" spans="1:255" s="100" customFormat="1" ht="26.25" customHeight="1" x14ac:dyDescent="0.25">
      <c r="A10" s="52">
        <v>4</v>
      </c>
      <c r="B10" s="58" t="s">
        <v>97</v>
      </c>
      <c r="C10" s="60" t="s">
        <v>145</v>
      </c>
      <c r="D10" s="55"/>
      <c r="E10" s="55"/>
      <c r="F10" s="55"/>
      <c r="G10" s="55"/>
      <c r="H10" s="55"/>
      <c r="I10" s="55"/>
      <c r="J10" s="55"/>
      <c r="K10" s="55"/>
      <c r="L10" s="56">
        <f>SUM(D10:G10)</f>
        <v>0</v>
      </c>
      <c r="M10" s="56">
        <f>SUM(H10:K10)</f>
        <v>0</v>
      </c>
      <c r="N10" s="55"/>
      <c r="O10" s="55"/>
      <c r="P10" s="55"/>
      <c r="Q10" s="99"/>
      <c r="IO10" s="101"/>
      <c r="IP10" s="102"/>
      <c r="IQ10" s="102"/>
      <c r="IR10" s="102"/>
      <c r="IS10" s="102"/>
      <c r="IT10" s="102"/>
      <c r="IU10" s="102"/>
    </row>
    <row r="11" spans="1:255" ht="30" customHeight="1" x14ac:dyDescent="0.25">
      <c r="A11" s="107">
        <v>5</v>
      </c>
      <c r="B11" s="108" t="s">
        <v>98</v>
      </c>
      <c r="C11" s="109" t="s">
        <v>145</v>
      </c>
      <c r="D11" s="110">
        <f>SUM(D7:D10)</f>
        <v>0</v>
      </c>
      <c r="E11" s="110">
        <f t="shared" ref="E11:K11" si="0">SUM(E7:E10)</f>
        <v>0</v>
      </c>
      <c r="F11" s="110">
        <f t="shared" si="0"/>
        <v>0</v>
      </c>
      <c r="G11" s="110">
        <f t="shared" si="0"/>
        <v>0</v>
      </c>
      <c r="H11" s="110">
        <f t="shared" si="0"/>
        <v>0</v>
      </c>
      <c r="I11" s="110">
        <f t="shared" si="0"/>
        <v>0</v>
      </c>
      <c r="J11" s="110">
        <f t="shared" si="0"/>
        <v>0</v>
      </c>
      <c r="K11" s="110">
        <f t="shared" si="0"/>
        <v>0</v>
      </c>
      <c r="L11" s="110">
        <f>SUM(L7:L10)</f>
        <v>0</v>
      </c>
      <c r="M11" s="110">
        <f>SUM(M7:M10)</f>
        <v>0</v>
      </c>
      <c r="N11" s="110">
        <f>SUM(N7:N10)</f>
        <v>0</v>
      </c>
      <c r="O11" s="111">
        <f>SUM(O7:O10)</f>
        <v>0</v>
      </c>
      <c r="P11" s="110">
        <f>SUM(P7:P10)</f>
        <v>0</v>
      </c>
      <c r="Q11" s="96"/>
      <c r="IO11" s="98"/>
      <c r="IP11" s="65"/>
      <c r="IQ11" s="65"/>
      <c r="IR11" s="65"/>
      <c r="IS11" s="65"/>
      <c r="IT11" s="65"/>
      <c r="IU11" s="65"/>
    </row>
    <row r="12" spans="1:255" s="100" customFormat="1" ht="26.25" customHeight="1" x14ac:dyDescent="0.25">
      <c r="A12" s="53">
        <v>6</v>
      </c>
      <c r="B12" s="58" t="s">
        <v>89</v>
      </c>
      <c r="C12" s="60" t="s">
        <v>145</v>
      </c>
      <c r="D12" s="55"/>
      <c r="E12" s="55"/>
      <c r="F12" s="55"/>
      <c r="G12" s="55"/>
      <c r="H12" s="55"/>
      <c r="I12" s="55"/>
      <c r="J12" s="55"/>
      <c r="K12" s="55"/>
      <c r="L12" s="56">
        <f>SUM(D12:G12)</f>
        <v>0</v>
      </c>
      <c r="M12" s="56">
        <f>SUM(H12:K12)</f>
        <v>0</v>
      </c>
      <c r="N12" s="55"/>
      <c r="O12" s="57"/>
      <c r="P12" s="55"/>
      <c r="Q12" s="99"/>
      <c r="IO12" s="101"/>
      <c r="IP12" s="102"/>
      <c r="IQ12" s="102"/>
      <c r="IR12" s="102"/>
      <c r="IS12" s="102"/>
      <c r="IT12" s="102"/>
      <c r="IU12" s="102"/>
    </row>
    <row r="13" spans="1:255" s="100" customFormat="1" ht="26.25" customHeight="1" x14ac:dyDescent="0.25">
      <c r="A13" s="53">
        <v>7</v>
      </c>
      <c r="B13" s="58" t="s">
        <v>75</v>
      </c>
      <c r="C13" s="60" t="s">
        <v>145</v>
      </c>
      <c r="D13" s="55"/>
      <c r="E13" s="55"/>
      <c r="F13" s="55"/>
      <c r="G13" s="55"/>
      <c r="H13" s="55"/>
      <c r="I13" s="55"/>
      <c r="J13" s="55"/>
      <c r="K13" s="55"/>
      <c r="L13" s="56">
        <f>SUM(D13:G13)</f>
        <v>0</v>
      </c>
      <c r="M13" s="56">
        <f>SUM(H13:K13)</f>
        <v>0</v>
      </c>
      <c r="N13" s="55"/>
      <c r="O13" s="57"/>
      <c r="P13" s="55"/>
      <c r="Q13" s="99"/>
      <c r="IO13" s="101"/>
      <c r="IP13" s="102"/>
      <c r="IQ13" s="102"/>
      <c r="IR13" s="102"/>
      <c r="IS13" s="102"/>
      <c r="IT13" s="102"/>
      <c r="IU13" s="102"/>
    </row>
    <row r="14" spans="1:255" ht="30" customHeight="1" x14ac:dyDescent="0.25">
      <c r="A14" s="107">
        <v>8</v>
      </c>
      <c r="B14" s="108" t="s">
        <v>1</v>
      </c>
      <c r="C14" s="109" t="s">
        <v>145</v>
      </c>
      <c r="D14" s="110">
        <f>SUM(D12:D13)</f>
        <v>0</v>
      </c>
      <c r="E14" s="110">
        <f t="shared" ref="E14:K14" si="1">SUM(E12:E13)</f>
        <v>0</v>
      </c>
      <c r="F14" s="110">
        <f t="shared" si="1"/>
        <v>0</v>
      </c>
      <c r="G14" s="110">
        <f>SUM(G12:G13)</f>
        <v>0</v>
      </c>
      <c r="H14" s="110">
        <f t="shared" si="1"/>
        <v>0</v>
      </c>
      <c r="I14" s="110">
        <f t="shared" si="1"/>
        <v>0</v>
      </c>
      <c r="J14" s="110">
        <f t="shared" si="1"/>
        <v>0</v>
      </c>
      <c r="K14" s="110">
        <f t="shared" si="1"/>
        <v>0</v>
      </c>
      <c r="L14" s="110">
        <f>SUM(L12:L13)</f>
        <v>0</v>
      </c>
      <c r="M14" s="110">
        <f>SUM(M12:M13)</f>
        <v>0</v>
      </c>
      <c r="N14" s="110">
        <f>SUM(N12:N13)</f>
        <v>0</v>
      </c>
      <c r="O14" s="111">
        <f>SUM(O12:O13)</f>
        <v>0</v>
      </c>
      <c r="P14" s="110">
        <f>SUM(P12:P13)</f>
        <v>0</v>
      </c>
      <c r="Q14" s="96"/>
      <c r="IO14" s="98"/>
      <c r="IP14" s="65"/>
      <c r="IQ14" s="65"/>
      <c r="IR14" s="65"/>
      <c r="IS14" s="65"/>
      <c r="IT14" s="65"/>
      <c r="IU14" s="65"/>
    </row>
    <row r="15" spans="1:255" ht="26.25" customHeight="1" x14ac:dyDescent="0.25">
      <c r="A15" s="53">
        <v>9</v>
      </c>
      <c r="B15" s="58" t="s">
        <v>214</v>
      </c>
      <c r="C15" s="60" t="s">
        <v>145</v>
      </c>
      <c r="D15" s="55"/>
      <c r="E15" s="55"/>
      <c r="F15" s="55"/>
      <c r="G15" s="55"/>
      <c r="H15" s="55"/>
      <c r="I15" s="55"/>
      <c r="J15" s="55"/>
      <c r="K15" s="55"/>
      <c r="L15" s="56">
        <f>SUM(D15:G15)</f>
        <v>0</v>
      </c>
      <c r="M15" s="56">
        <f>SUM(H15:K15)</f>
        <v>0</v>
      </c>
      <c r="N15" s="55"/>
      <c r="O15" s="57"/>
      <c r="P15" s="55"/>
      <c r="Q15" s="96"/>
      <c r="IO15" s="98"/>
      <c r="IP15" s="65"/>
      <c r="IQ15" s="65"/>
      <c r="IR15" s="65"/>
      <c r="IS15" s="65"/>
      <c r="IT15" s="65"/>
      <c r="IU15" s="65"/>
    </row>
    <row r="16" spans="1:255" ht="26.25" customHeight="1" x14ac:dyDescent="0.25">
      <c r="A16" s="53">
        <v>10</v>
      </c>
      <c r="B16" s="58" t="s">
        <v>65</v>
      </c>
      <c r="C16" s="60" t="s">
        <v>145</v>
      </c>
      <c r="D16" s="55"/>
      <c r="E16" s="55"/>
      <c r="F16" s="55"/>
      <c r="G16" s="55"/>
      <c r="H16" s="55"/>
      <c r="I16" s="55"/>
      <c r="J16" s="55"/>
      <c r="K16" s="55"/>
      <c r="L16" s="56">
        <f>SUM(D16:G16)</f>
        <v>0</v>
      </c>
      <c r="M16" s="56">
        <f>SUM(H16:K16)</f>
        <v>0</v>
      </c>
      <c r="N16" s="55"/>
      <c r="O16" s="57"/>
      <c r="P16" s="55"/>
      <c r="Q16" s="96"/>
      <c r="IO16" s="98"/>
      <c r="IP16" s="65"/>
      <c r="IQ16" s="65"/>
      <c r="IR16" s="65"/>
      <c r="IS16" s="65"/>
      <c r="IT16" s="65"/>
      <c r="IU16" s="65"/>
    </row>
    <row r="17" spans="1:255" ht="30" customHeight="1" x14ac:dyDescent="0.25">
      <c r="A17" s="107">
        <v>11</v>
      </c>
      <c r="B17" s="108" t="s">
        <v>2</v>
      </c>
      <c r="C17" s="109" t="s">
        <v>145</v>
      </c>
      <c r="D17" s="110">
        <f>SUM(D11+D14+D16+D15)</f>
        <v>0</v>
      </c>
      <c r="E17" s="110">
        <f t="shared" ref="E17:K17" si="2">SUM(E11+E14+E16+E15)</f>
        <v>0</v>
      </c>
      <c r="F17" s="110">
        <f t="shared" si="2"/>
        <v>0</v>
      </c>
      <c r="G17" s="110">
        <f t="shared" si="2"/>
        <v>0</v>
      </c>
      <c r="H17" s="110">
        <f t="shared" si="2"/>
        <v>0</v>
      </c>
      <c r="I17" s="110">
        <f t="shared" si="2"/>
        <v>0</v>
      </c>
      <c r="J17" s="110">
        <f t="shared" si="2"/>
        <v>0</v>
      </c>
      <c r="K17" s="110">
        <f t="shared" si="2"/>
        <v>0</v>
      </c>
      <c r="L17" s="110">
        <f>SUM(L11+L14+L16+L15)</f>
        <v>0</v>
      </c>
      <c r="M17" s="110">
        <f>SUM(M11+M14+M16+M15)</f>
        <v>0</v>
      </c>
      <c r="N17" s="110">
        <f>SUM(N11+N14+N16+N15)</f>
        <v>0</v>
      </c>
      <c r="O17" s="111">
        <f>SUM(O11+O14+O16+O15)</f>
        <v>0</v>
      </c>
      <c r="P17" s="110">
        <f>SUM(P11+P14+P16+P15)</f>
        <v>0</v>
      </c>
      <c r="Q17" s="96"/>
      <c r="IO17" s="98"/>
      <c r="IP17" s="65"/>
      <c r="IQ17" s="65"/>
      <c r="IR17" s="65"/>
      <c r="IS17" s="65"/>
      <c r="IT17" s="65"/>
      <c r="IU17" s="65"/>
    </row>
    <row r="18" spans="1:255" s="103" customFormat="1" ht="3.75" customHeight="1" x14ac:dyDescent="0.25"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IO18" s="64"/>
      <c r="IP18" s="65"/>
      <c r="IQ18" s="65"/>
      <c r="IR18" s="65"/>
      <c r="IS18" s="65"/>
      <c r="IT18" s="65"/>
      <c r="IU18" s="65"/>
    </row>
    <row r="19" spans="1:255" x14ac:dyDescent="0.25">
      <c r="IO19" s="98"/>
      <c r="IP19" s="65"/>
      <c r="IQ19" s="65"/>
      <c r="IR19" s="65"/>
      <c r="IS19" s="65"/>
      <c r="IT19" s="65"/>
      <c r="IU19" s="65"/>
    </row>
    <row r="20" spans="1:255" x14ac:dyDescent="0.25">
      <c r="D20" s="105"/>
      <c r="IO20" s="98"/>
      <c r="IP20" s="65"/>
      <c r="IQ20" s="65"/>
      <c r="IR20" s="65"/>
      <c r="IS20" s="65"/>
      <c r="IT20" s="65"/>
      <c r="IU20" s="65"/>
    </row>
    <row r="21" spans="1:255" x14ac:dyDescent="0.25">
      <c r="IO21" s="98"/>
      <c r="IP21" s="65"/>
      <c r="IQ21" s="65"/>
      <c r="IR21" s="65"/>
      <c r="IS21" s="65"/>
      <c r="IT21" s="65"/>
      <c r="IU21" s="65"/>
    </row>
    <row r="22" spans="1:255" x14ac:dyDescent="0.25">
      <c r="IO22" s="98"/>
      <c r="IP22" s="65"/>
      <c r="IQ22" s="65"/>
      <c r="IR22" s="65"/>
      <c r="IS22" s="65"/>
      <c r="IT22" s="65"/>
      <c r="IU22" s="65"/>
    </row>
    <row r="23" spans="1:255" x14ac:dyDescent="0.25">
      <c r="IO23" s="98"/>
      <c r="IP23" s="65"/>
      <c r="IQ23" s="65"/>
      <c r="IR23" s="65"/>
      <c r="IS23" s="65"/>
      <c r="IT23" s="65"/>
      <c r="IU23" s="65"/>
    </row>
    <row r="24" spans="1:255" x14ac:dyDescent="0.25">
      <c r="IO24" s="98"/>
      <c r="IP24" s="65"/>
      <c r="IQ24" s="65"/>
      <c r="IR24" s="65"/>
      <c r="IS24" s="65"/>
      <c r="IT24" s="65"/>
      <c r="IU24" s="65"/>
    </row>
    <row r="25" spans="1:255" x14ac:dyDescent="0.25">
      <c r="IO25" s="98"/>
      <c r="IP25" s="65"/>
      <c r="IQ25" s="65"/>
      <c r="IR25" s="65"/>
      <c r="IS25" s="65"/>
      <c r="IT25" s="65"/>
      <c r="IU25" s="65"/>
    </row>
    <row r="26" spans="1:255" x14ac:dyDescent="0.25">
      <c r="IO26" s="98"/>
      <c r="IP26" s="65"/>
      <c r="IQ26" s="65"/>
      <c r="IR26" s="65"/>
      <c r="IS26" s="65"/>
      <c r="IT26" s="65"/>
      <c r="IU26" s="65"/>
    </row>
    <row r="27" spans="1:255" x14ac:dyDescent="0.25">
      <c r="IO27" s="98"/>
      <c r="IP27" s="65"/>
      <c r="IQ27" s="65"/>
      <c r="IR27" s="65"/>
      <c r="IS27" s="65"/>
      <c r="IT27" s="65"/>
      <c r="IU27" s="65"/>
    </row>
    <row r="28" spans="1:255" x14ac:dyDescent="0.25">
      <c r="IO28" s="98"/>
      <c r="IP28" s="65"/>
      <c r="IQ28" s="65"/>
      <c r="IR28" s="65"/>
      <c r="IS28" s="65"/>
      <c r="IT28" s="65"/>
      <c r="IU28" s="65"/>
    </row>
    <row r="29" spans="1:255" x14ac:dyDescent="0.25">
      <c r="IO29" s="98"/>
      <c r="IP29" s="65"/>
      <c r="IQ29" s="65"/>
      <c r="IR29" s="65"/>
      <c r="IS29" s="65"/>
      <c r="IT29" s="65"/>
      <c r="IU29" s="65"/>
    </row>
    <row r="30" spans="1:255" x14ac:dyDescent="0.25">
      <c r="IO30" s="98"/>
      <c r="IP30" s="65"/>
      <c r="IQ30" s="65"/>
      <c r="IR30" s="65"/>
      <c r="IS30" s="65"/>
      <c r="IT30" s="65"/>
      <c r="IU30" s="65"/>
    </row>
    <row r="31" spans="1:255" x14ac:dyDescent="0.25">
      <c r="IO31" s="98"/>
      <c r="IP31" s="65"/>
      <c r="IQ31" s="65"/>
      <c r="IR31" s="65"/>
      <c r="IS31" s="65"/>
      <c r="IT31" s="65"/>
      <c r="IU31" s="65"/>
    </row>
    <row r="32" spans="1:255" x14ac:dyDescent="0.25">
      <c r="IO32" s="98"/>
      <c r="IP32" s="65"/>
      <c r="IQ32" s="65"/>
      <c r="IR32" s="65"/>
      <c r="IS32" s="65"/>
      <c r="IT32" s="65"/>
      <c r="IU32" s="65"/>
    </row>
    <row r="33" spans="249:255" x14ac:dyDescent="0.25">
      <c r="IO33" s="98"/>
      <c r="IP33" s="65"/>
      <c r="IQ33" s="65"/>
      <c r="IR33" s="65"/>
      <c r="IS33" s="65"/>
      <c r="IT33" s="65"/>
      <c r="IU33" s="65"/>
    </row>
    <row r="34" spans="249:255" x14ac:dyDescent="0.25">
      <c r="IO34" s="98"/>
      <c r="IP34" s="65"/>
      <c r="IQ34" s="65"/>
      <c r="IR34" s="65"/>
      <c r="IS34" s="65"/>
      <c r="IT34" s="65"/>
      <c r="IU34" s="65"/>
    </row>
    <row r="35" spans="249:255" x14ac:dyDescent="0.25">
      <c r="IO35" s="98"/>
      <c r="IP35" s="65"/>
      <c r="IQ35" s="65"/>
      <c r="IR35" s="65"/>
      <c r="IS35" s="65"/>
      <c r="IT35" s="65"/>
      <c r="IU35" s="65"/>
    </row>
    <row r="36" spans="249:255" x14ac:dyDescent="0.25">
      <c r="IO36" s="98"/>
      <c r="IP36" s="65"/>
      <c r="IQ36" s="65"/>
      <c r="IR36" s="65"/>
      <c r="IS36" s="65"/>
      <c r="IT36" s="65"/>
      <c r="IU36" s="65"/>
    </row>
    <row r="37" spans="249:255" x14ac:dyDescent="0.25">
      <c r="IO37" s="98"/>
      <c r="IP37" s="65"/>
      <c r="IQ37" s="65"/>
      <c r="IR37" s="65"/>
      <c r="IS37" s="65"/>
      <c r="IT37" s="65"/>
      <c r="IU37" s="65"/>
    </row>
    <row r="38" spans="249:255" x14ac:dyDescent="0.25">
      <c r="IO38" s="98"/>
      <c r="IP38" s="65"/>
      <c r="IQ38" s="65"/>
      <c r="IR38" s="65"/>
      <c r="IS38" s="65"/>
      <c r="IT38" s="65"/>
      <c r="IU38" s="65"/>
    </row>
    <row r="39" spans="249:255" x14ac:dyDescent="0.25">
      <c r="IO39" s="98"/>
      <c r="IP39" s="65"/>
      <c r="IQ39" s="65"/>
      <c r="IR39" s="65"/>
      <c r="IS39" s="65"/>
      <c r="IT39" s="65"/>
      <c r="IU39" s="65"/>
    </row>
    <row r="40" spans="249:255" x14ac:dyDescent="0.25">
      <c r="IO40" s="98"/>
      <c r="IP40" s="65"/>
      <c r="IQ40" s="65"/>
      <c r="IR40" s="65"/>
      <c r="IS40" s="65"/>
      <c r="IT40" s="65"/>
      <c r="IU40" s="65"/>
    </row>
    <row r="41" spans="249:255" x14ac:dyDescent="0.25">
      <c r="IO41" s="98"/>
      <c r="IP41" s="65"/>
      <c r="IQ41" s="65"/>
      <c r="IR41" s="65"/>
      <c r="IS41" s="65"/>
      <c r="IT41" s="65"/>
      <c r="IU41" s="65"/>
    </row>
    <row r="42" spans="249:255" x14ac:dyDescent="0.25">
      <c r="IO42" s="98"/>
      <c r="IP42" s="65"/>
      <c r="IQ42" s="65"/>
      <c r="IR42" s="65"/>
      <c r="IS42" s="65"/>
      <c r="IT42" s="65"/>
      <c r="IU42" s="65"/>
    </row>
    <row r="43" spans="249:255" x14ac:dyDescent="0.25">
      <c r="IO43" s="98"/>
      <c r="IP43" s="65"/>
      <c r="IQ43" s="65"/>
      <c r="IR43" s="65"/>
      <c r="IS43" s="65"/>
      <c r="IT43" s="65"/>
      <c r="IU43" s="65"/>
    </row>
    <row r="44" spans="249:255" x14ac:dyDescent="0.25">
      <c r="IO44" s="98"/>
      <c r="IP44" s="65"/>
      <c r="IQ44" s="65"/>
      <c r="IR44" s="65"/>
      <c r="IS44" s="65"/>
      <c r="IT44" s="65"/>
      <c r="IU44" s="65"/>
    </row>
    <row r="45" spans="249:255" x14ac:dyDescent="0.25">
      <c r="IO45" s="98"/>
      <c r="IP45" s="65"/>
      <c r="IQ45" s="65"/>
      <c r="IR45" s="65"/>
      <c r="IS45" s="65"/>
      <c r="IT45" s="65"/>
      <c r="IU45" s="65"/>
    </row>
    <row r="46" spans="249:255" x14ac:dyDescent="0.25">
      <c r="IO46" s="98"/>
      <c r="IP46" s="65"/>
      <c r="IQ46" s="65"/>
      <c r="IR46" s="65"/>
      <c r="IS46" s="65"/>
      <c r="IT46" s="65"/>
      <c r="IU46" s="65"/>
    </row>
    <row r="47" spans="249:255" x14ac:dyDescent="0.25">
      <c r="IO47" s="98"/>
      <c r="IP47" s="65"/>
      <c r="IQ47" s="65"/>
      <c r="IR47" s="65"/>
      <c r="IS47" s="65"/>
      <c r="IT47" s="65"/>
      <c r="IU47" s="65"/>
    </row>
    <row r="48" spans="249:255" x14ac:dyDescent="0.25">
      <c r="IO48" s="98"/>
      <c r="IP48" s="65"/>
      <c r="IQ48" s="65"/>
      <c r="IR48" s="65"/>
      <c r="IS48" s="65"/>
      <c r="IT48" s="65"/>
      <c r="IU48" s="65"/>
    </row>
    <row r="49" spans="249:255" x14ac:dyDescent="0.25">
      <c r="IO49" s="98"/>
      <c r="IP49" s="65"/>
      <c r="IQ49" s="65"/>
      <c r="IR49" s="65"/>
      <c r="IS49" s="65"/>
      <c r="IT49" s="65"/>
      <c r="IU49" s="65"/>
    </row>
    <row r="50" spans="249:255" x14ac:dyDescent="0.25">
      <c r="IO50" s="98"/>
      <c r="IP50" s="65"/>
      <c r="IQ50" s="65"/>
      <c r="IR50" s="65"/>
      <c r="IS50" s="65"/>
      <c r="IT50" s="65"/>
      <c r="IU50" s="65"/>
    </row>
    <row r="51" spans="249:255" x14ac:dyDescent="0.25">
      <c r="IO51" s="98"/>
      <c r="IP51" s="65"/>
      <c r="IQ51" s="65"/>
      <c r="IR51" s="65"/>
      <c r="IS51" s="65"/>
      <c r="IT51" s="65"/>
      <c r="IU51" s="65"/>
    </row>
    <row r="52" spans="249:255" x14ac:dyDescent="0.25">
      <c r="IO52" s="98"/>
      <c r="IP52" s="65"/>
      <c r="IQ52" s="65"/>
      <c r="IR52" s="65"/>
      <c r="IS52" s="65"/>
      <c r="IT52" s="65"/>
      <c r="IU52" s="65"/>
    </row>
    <row r="53" spans="249:255" x14ac:dyDescent="0.25">
      <c r="IO53" s="98"/>
      <c r="IP53" s="65"/>
      <c r="IQ53" s="65"/>
      <c r="IR53" s="65"/>
      <c r="IS53" s="65"/>
      <c r="IT53" s="65"/>
      <c r="IU53" s="65"/>
    </row>
    <row r="54" spans="249:255" x14ac:dyDescent="0.25">
      <c r="IO54" s="98"/>
      <c r="IP54" s="65"/>
      <c r="IQ54" s="65"/>
      <c r="IR54" s="65"/>
      <c r="IS54" s="65"/>
      <c r="IT54" s="65"/>
      <c r="IU54" s="65"/>
    </row>
    <row r="55" spans="249:255" x14ac:dyDescent="0.25">
      <c r="IO55" s="98"/>
      <c r="IP55" s="65"/>
      <c r="IQ55" s="65"/>
      <c r="IR55" s="65"/>
      <c r="IS55" s="65"/>
      <c r="IT55" s="65"/>
      <c r="IU55" s="65"/>
    </row>
    <row r="56" spans="249:255" x14ac:dyDescent="0.25">
      <c r="IO56" s="98"/>
      <c r="IP56" s="65"/>
      <c r="IQ56" s="65"/>
      <c r="IR56" s="65"/>
      <c r="IS56" s="65"/>
      <c r="IT56" s="65"/>
      <c r="IU56" s="65"/>
    </row>
    <row r="57" spans="249:255" x14ac:dyDescent="0.25">
      <c r="IO57" s="98"/>
      <c r="IP57" s="65"/>
      <c r="IQ57" s="65"/>
      <c r="IR57" s="65"/>
      <c r="IS57" s="65"/>
      <c r="IT57" s="65"/>
      <c r="IU57" s="65"/>
    </row>
    <row r="58" spans="249:255" x14ac:dyDescent="0.25">
      <c r="IO58" s="98"/>
      <c r="IP58" s="65"/>
      <c r="IQ58" s="65"/>
      <c r="IR58" s="65"/>
      <c r="IS58" s="65"/>
      <c r="IT58" s="65"/>
      <c r="IU58" s="65"/>
    </row>
    <row r="59" spans="249:255" x14ac:dyDescent="0.25">
      <c r="IO59" s="98"/>
      <c r="IP59" s="65"/>
      <c r="IQ59" s="65"/>
      <c r="IR59" s="65"/>
      <c r="IS59" s="65"/>
      <c r="IT59" s="65"/>
      <c r="IU59" s="65"/>
    </row>
    <row r="60" spans="249:255" x14ac:dyDescent="0.25">
      <c r="IO60" s="98"/>
      <c r="IP60" s="65"/>
      <c r="IQ60" s="65"/>
      <c r="IR60" s="65"/>
      <c r="IS60" s="65"/>
      <c r="IT60" s="65"/>
      <c r="IU60" s="65"/>
    </row>
    <row r="61" spans="249:255" x14ac:dyDescent="0.25">
      <c r="IO61" s="98"/>
      <c r="IP61" s="65"/>
      <c r="IQ61" s="65"/>
      <c r="IR61" s="65"/>
      <c r="IS61" s="65"/>
      <c r="IT61" s="65"/>
      <c r="IU61" s="65"/>
    </row>
    <row r="62" spans="249:255" x14ac:dyDescent="0.25">
      <c r="IO62" s="98"/>
      <c r="IP62" s="65"/>
      <c r="IQ62" s="65"/>
      <c r="IR62" s="65"/>
      <c r="IS62" s="65"/>
      <c r="IT62" s="65"/>
      <c r="IU62" s="65"/>
    </row>
    <row r="63" spans="249:255" x14ac:dyDescent="0.25">
      <c r="IO63" s="98"/>
      <c r="IP63" s="65"/>
      <c r="IQ63" s="65"/>
      <c r="IR63" s="65"/>
      <c r="IS63" s="65"/>
      <c r="IT63" s="65"/>
      <c r="IU63" s="65"/>
    </row>
    <row r="64" spans="249:255" x14ac:dyDescent="0.25">
      <c r="IO64" s="98"/>
      <c r="IP64" s="65"/>
      <c r="IQ64" s="65"/>
      <c r="IR64" s="65"/>
      <c r="IS64" s="65"/>
      <c r="IT64" s="65"/>
      <c r="IU64" s="65"/>
    </row>
    <row r="65" spans="249:255" x14ac:dyDescent="0.25">
      <c r="IO65" s="98"/>
      <c r="IP65" s="65"/>
      <c r="IQ65" s="65"/>
      <c r="IR65" s="65"/>
      <c r="IS65" s="65"/>
      <c r="IT65" s="65"/>
      <c r="IU65" s="65"/>
    </row>
    <row r="66" spans="249:255" x14ac:dyDescent="0.25">
      <c r="IO66" s="98"/>
      <c r="IP66" s="65"/>
      <c r="IQ66" s="65"/>
      <c r="IR66" s="65"/>
      <c r="IS66" s="65"/>
      <c r="IT66" s="65"/>
      <c r="IU66" s="65"/>
    </row>
    <row r="67" spans="249:255" x14ac:dyDescent="0.25">
      <c r="IO67" s="98"/>
      <c r="IP67" s="65"/>
      <c r="IQ67" s="65"/>
      <c r="IR67" s="65"/>
      <c r="IS67" s="65"/>
      <c r="IT67" s="65"/>
      <c r="IU67" s="65"/>
    </row>
    <row r="68" spans="249:255" x14ac:dyDescent="0.25">
      <c r="IO68" s="98"/>
      <c r="IP68" s="65"/>
      <c r="IQ68" s="65"/>
      <c r="IR68" s="65"/>
      <c r="IS68" s="65"/>
      <c r="IT68" s="65"/>
      <c r="IU68" s="65"/>
    </row>
    <row r="69" spans="249:255" x14ac:dyDescent="0.25">
      <c r="IO69" s="98"/>
      <c r="IP69" s="65"/>
      <c r="IQ69" s="65"/>
      <c r="IR69" s="65"/>
      <c r="IS69" s="65"/>
      <c r="IT69" s="65"/>
      <c r="IU69" s="65"/>
    </row>
    <row r="70" spans="249:255" x14ac:dyDescent="0.25">
      <c r="IO70" s="98"/>
      <c r="IP70" s="65"/>
      <c r="IQ70" s="65"/>
      <c r="IR70" s="65"/>
      <c r="IS70" s="65"/>
      <c r="IT70" s="65"/>
      <c r="IU70" s="65"/>
    </row>
    <row r="71" spans="249:255" x14ac:dyDescent="0.25">
      <c r="IO71" s="98"/>
      <c r="IP71" s="65"/>
      <c r="IQ71" s="65"/>
      <c r="IR71" s="65"/>
      <c r="IS71" s="65"/>
      <c r="IT71" s="65"/>
      <c r="IU71" s="65"/>
    </row>
    <row r="72" spans="249:255" x14ac:dyDescent="0.25">
      <c r="IO72" s="98"/>
      <c r="IP72" s="65"/>
      <c r="IQ72" s="65"/>
      <c r="IR72" s="65"/>
      <c r="IS72" s="65"/>
      <c r="IT72" s="65"/>
      <c r="IU72" s="65"/>
    </row>
    <row r="73" spans="249:255" x14ac:dyDescent="0.25">
      <c r="IO73" s="98"/>
      <c r="IP73" s="65"/>
      <c r="IQ73" s="65"/>
      <c r="IR73" s="65"/>
      <c r="IS73" s="65"/>
      <c r="IT73" s="65"/>
      <c r="IU73" s="65"/>
    </row>
    <row r="74" spans="249:255" x14ac:dyDescent="0.25">
      <c r="IO74" s="98"/>
      <c r="IP74" s="65"/>
      <c r="IQ74" s="65"/>
      <c r="IR74" s="65"/>
      <c r="IS74" s="65"/>
      <c r="IT74" s="65"/>
      <c r="IU74" s="65"/>
    </row>
    <row r="75" spans="249:255" x14ac:dyDescent="0.25">
      <c r="IO75" s="98"/>
      <c r="IP75" s="65"/>
      <c r="IQ75" s="65"/>
      <c r="IR75" s="65"/>
      <c r="IS75" s="65"/>
      <c r="IT75" s="65"/>
      <c r="IU75" s="65"/>
    </row>
    <row r="76" spans="249:255" x14ac:dyDescent="0.25">
      <c r="IO76" s="98"/>
      <c r="IP76" s="65"/>
      <c r="IQ76" s="65"/>
      <c r="IR76" s="65"/>
      <c r="IS76" s="65"/>
      <c r="IT76" s="65"/>
      <c r="IU76" s="65"/>
    </row>
    <row r="77" spans="249:255" x14ac:dyDescent="0.25">
      <c r="IO77" s="98"/>
      <c r="IP77" s="65"/>
      <c r="IQ77" s="65"/>
      <c r="IR77" s="65"/>
      <c r="IS77" s="65"/>
      <c r="IT77" s="65"/>
      <c r="IU77" s="65"/>
    </row>
    <row r="78" spans="249:255" x14ac:dyDescent="0.25">
      <c r="IO78" s="98"/>
      <c r="IP78" s="65"/>
      <c r="IQ78" s="65"/>
      <c r="IR78" s="65"/>
      <c r="IS78" s="65"/>
      <c r="IT78" s="65"/>
      <c r="IU78" s="65"/>
    </row>
    <row r="79" spans="249:255" x14ac:dyDescent="0.25">
      <c r="IO79" s="98"/>
      <c r="IP79" s="65"/>
      <c r="IQ79" s="65"/>
      <c r="IR79" s="65"/>
      <c r="IS79" s="65"/>
      <c r="IT79" s="65"/>
      <c r="IU79" s="65"/>
    </row>
    <row r="80" spans="249:255" x14ac:dyDescent="0.25">
      <c r="IO80" s="98"/>
      <c r="IP80" s="65"/>
      <c r="IQ80" s="65"/>
      <c r="IR80" s="65"/>
      <c r="IS80" s="65"/>
      <c r="IT80" s="65"/>
      <c r="IU80" s="65"/>
    </row>
    <row r="81" spans="249:255" x14ac:dyDescent="0.25">
      <c r="IO81" s="98"/>
      <c r="IP81" s="65"/>
      <c r="IQ81" s="65"/>
      <c r="IR81" s="65"/>
      <c r="IS81" s="65"/>
      <c r="IT81" s="65"/>
      <c r="IU81" s="65"/>
    </row>
    <row r="82" spans="249:255" x14ac:dyDescent="0.25">
      <c r="IO82" s="98"/>
      <c r="IP82" s="65"/>
      <c r="IQ82" s="65"/>
      <c r="IR82" s="65"/>
      <c r="IS82" s="65"/>
      <c r="IT82" s="65"/>
      <c r="IU82" s="65"/>
    </row>
    <row r="83" spans="249:255" x14ac:dyDescent="0.25">
      <c r="IO83" s="98"/>
      <c r="IP83" s="65"/>
      <c r="IQ83" s="65"/>
      <c r="IR83" s="65"/>
      <c r="IS83" s="65"/>
      <c r="IT83" s="65"/>
      <c r="IU83" s="65"/>
    </row>
    <row r="84" spans="249:255" x14ac:dyDescent="0.25">
      <c r="IO84" s="98"/>
      <c r="IP84" s="65"/>
      <c r="IQ84" s="65"/>
      <c r="IR84" s="65"/>
      <c r="IS84" s="65"/>
      <c r="IT84" s="65"/>
      <c r="IU84" s="65"/>
    </row>
    <row r="85" spans="249:255" x14ac:dyDescent="0.25">
      <c r="IO85" s="98"/>
      <c r="IP85" s="65"/>
      <c r="IQ85" s="65"/>
      <c r="IR85" s="65"/>
      <c r="IS85" s="65"/>
      <c r="IT85" s="65"/>
      <c r="IU85" s="65"/>
    </row>
    <row r="86" spans="249:255" x14ac:dyDescent="0.25">
      <c r="IO86" s="98"/>
      <c r="IP86" s="65"/>
      <c r="IQ86" s="65"/>
      <c r="IR86" s="65"/>
      <c r="IS86" s="65"/>
      <c r="IT86" s="65"/>
      <c r="IU86" s="65"/>
    </row>
    <row r="87" spans="249:255" x14ac:dyDescent="0.25">
      <c r="IO87" s="98"/>
      <c r="IP87" s="65"/>
      <c r="IQ87" s="65"/>
      <c r="IR87" s="65"/>
      <c r="IS87" s="65"/>
      <c r="IT87" s="65"/>
      <c r="IU87" s="65"/>
    </row>
    <row r="88" spans="249:255" x14ac:dyDescent="0.25">
      <c r="IO88" s="98"/>
      <c r="IP88" s="65"/>
      <c r="IQ88" s="65"/>
      <c r="IR88" s="65"/>
      <c r="IS88" s="65"/>
      <c r="IT88" s="65"/>
      <c r="IU88" s="65"/>
    </row>
    <row r="89" spans="249:255" x14ac:dyDescent="0.25">
      <c r="IO89" s="98"/>
      <c r="IP89" s="65"/>
      <c r="IQ89" s="65"/>
      <c r="IR89" s="65"/>
      <c r="IS89" s="65"/>
      <c r="IT89" s="65"/>
      <c r="IU89" s="65"/>
    </row>
    <row r="90" spans="249:255" x14ac:dyDescent="0.25">
      <c r="IO90" s="98"/>
      <c r="IP90" s="65"/>
      <c r="IQ90" s="65"/>
      <c r="IR90" s="65"/>
      <c r="IS90" s="65"/>
      <c r="IT90" s="65"/>
      <c r="IU90" s="65"/>
    </row>
    <row r="91" spans="249:255" x14ac:dyDescent="0.25">
      <c r="IO91" s="98"/>
      <c r="IP91" s="65"/>
      <c r="IQ91" s="65"/>
      <c r="IR91" s="65"/>
      <c r="IS91" s="65"/>
      <c r="IT91" s="65"/>
      <c r="IU91" s="65"/>
    </row>
    <row r="92" spans="249:255" x14ac:dyDescent="0.25">
      <c r="IO92" s="98"/>
      <c r="IP92" s="65"/>
      <c r="IQ92" s="65"/>
      <c r="IR92" s="65"/>
      <c r="IS92" s="65"/>
      <c r="IT92" s="65"/>
      <c r="IU92" s="65"/>
    </row>
    <row r="93" spans="249:255" x14ac:dyDescent="0.25">
      <c r="IO93" s="98"/>
      <c r="IP93" s="65"/>
      <c r="IQ93" s="65"/>
      <c r="IR93" s="65"/>
      <c r="IS93" s="65"/>
      <c r="IT93" s="65"/>
      <c r="IU93" s="65"/>
    </row>
    <row r="94" spans="249:255" x14ac:dyDescent="0.25">
      <c r="IO94" s="98"/>
      <c r="IP94" s="65"/>
      <c r="IQ94" s="65"/>
      <c r="IR94" s="65"/>
      <c r="IS94" s="65"/>
      <c r="IT94" s="65"/>
      <c r="IU94" s="65"/>
    </row>
    <row r="95" spans="249:255" x14ac:dyDescent="0.25">
      <c r="IO95" s="98"/>
      <c r="IP95" s="65"/>
      <c r="IQ95" s="65"/>
      <c r="IR95" s="65"/>
      <c r="IS95" s="65"/>
      <c r="IT95" s="65"/>
      <c r="IU95" s="65"/>
    </row>
    <row r="96" spans="249:255" x14ac:dyDescent="0.25">
      <c r="IO96" s="98"/>
      <c r="IP96" s="65"/>
      <c r="IQ96" s="65"/>
      <c r="IR96" s="65"/>
      <c r="IS96" s="65"/>
      <c r="IT96" s="65"/>
      <c r="IU96" s="65"/>
    </row>
    <row r="97" spans="249:255" x14ac:dyDescent="0.25">
      <c r="IO97" s="98"/>
      <c r="IP97" s="65"/>
      <c r="IQ97" s="65"/>
      <c r="IR97" s="65"/>
      <c r="IS97" s="65"/>
      <c r="IT97" s="65"/>
      <c r="IU97" s="65"/>
    </row>
    <row r="98" spans="249:255" x14ac:dyDescent="0.25">
      <c r="IO98" s="98"/>
      <c r="IP98" s="65"/>
      <c r="IQ98" s="65"/>
      <c r="IR98" s="65"/>
      <c r="IS98" s="65"/>
      <c r="IT98" s="65"/>
      <c r="IU98" s="65"/>
    </row>
    <row r="99" spans="249:255" x14ac:dyDescent="0.25">
      <c r="IO99" s="98"/>
      <c r="IP99" s="65"/>
      <c r="IQ99" s="65"/>
      <c r="IR99" s="65"/>
      <c r="IS99" s="65"/>
      <c r="IT99" s="65"/>
      <c r="IU99" s="65"/>
    </row>
    <row r="100" spans="249:255" x14ac:dyDescent="0.25">
      <c r="IO100" s="98"/>
      <c r="IP100" s="65"/>
      <c r="IQ100" s="65"/>
      <c r="IR100" s="65"/>
      <c r="IS100" s="65"/>
      <c r="IT100" s="65"/>
      <c r="IU100" s="65"/>
    </row>
    <row r="101" spans="249:255" x14ac:dyDescent="0.25">
      <c r="IO101" s="98"/>
      <c r="IP101" s="65"/>
      <c r="IQ101" s="65"/>
      <c r="IR101" s="65"/>
      <c r="IS101" s="65"/>
      <c r="IT101" s="65"/>
      <c r="IU101" s="65"/>
    </row>
    <row r="102" spans="249:255" x14ac:dyDescent="0.25">
      <c r="IO102" s="98"/>
      <c r="IP102" s="65"/>
      <c r="IQ102" s="65"/>
      <c r="IR102" s="65"/>
      <c r="IS102" s="65"/>
      <c r="IT102" s="65"/>
      <c r="IU102" s="65"/>
    </row>
    <row r="103" spans="249:255" x14ac:dyDescent="0.25">
      <c r="IO103" s="98"/>
      <c r="IP103" s="65"/>
      <c r="IQ103" s="65"/>
      <c r="IR103" s="65"/>
      <c r="IS103" s="65"/>
      <c r="IT103" s="65"/>
      <c r="IU103" s="65"/>
    </row>
    <row r="104" spans="249:255" x14ac:dyDescent="0.25">
      <c r="IO104" s="98"/>
      <c r="IP104" s="65"/>
      <c r="IQ104" s="65"/>
      <c r="IR104" s="65"/>
      <c r="IS104" s="65"/>
      <c r="IT104" s="65"/>
      <c r="IU104" s="65"/>
    </row>
    <row r="105" spans="249:255" x14ac:dyDescent="0.25">
      <c r="IO105" s="98"/>
      <c r="IP105" s="65"/>
      <c r="IQ105" s="65"/>
      <c r="IR105" s="65"/>
      <c r="IS105" s="65"/>
      <c r="IT105" s="65"/>
      <c r="IU105" s="65"/>
    </row>
    <row r="106" spans="249:255" x14ac:dyDescent="0.25">
      <c r="IO106" s="98"/>
      <c r="IP106" s="65"/>
      <c r="IQ106" s="65"/>
      <c r="IR106" s="65"/>
      <c r="IS106" s="65"/>
      <c r="IT106" s="65"/>
      <c r="IU106" s="65"/>
    </row>
    <row r="107" spans="249:255" x14ac:dyDescent="0.25">
      <c r="IO107" s="98"/>
      <c r="IP107" s="65"/>
      <c r="IQ107" s="65"/>
      <c r="IR107" s="65"/>
      <c r="IS107" s="65"/>
      <c r="IT107" s="65"/>
      <c r="IU107" s="65"/>
    </row>
    <row r="108" spans="249:255" x14ac:dyDescent="0.25">
      <c r="IO108" s="98"/>
      <c r="IP108" s="65"/>
      <c r="IQ108" s="65"/>
      <c r="IR108" s="65"/>
      <c r="IS108" s="65"/>
      <c r="IT108" s="65"/>
      <c r="IU108" s="65"/>
    </row>
    <row r="109" spans="249:255" x14ac:dyDescent="0.25">
      <c r="IO109" s="98"/>
      <c r="IP109" s="65"/>
      <c r="IQ109" s="65"/>
      <c r="IR109" s="65"/>
      <c r="IS109" s="65"/>
      <c r="IT109" s="65"/>
      <c r="IU109" s="65"/>
    </row>
    <row r="110" spans="249:255" x14ac:dyDescent="0.25">
      <c r="IO110" s="98"/>
      <c r="IP110" s="65"/>
      <c r="IQ110" s="65"/>
      <c r="IR110" s="65"/>
      <c r="IS110" s="65"/>
      <c r="IT110" s="65"/>
      <c r="IU110" s="65"/>
    </row>
    <row r="111" spans="249:255" x14ac:dyDescent="0.25">
      <c r="IO111" s="98"/>
      <c r="IP111" s="65"/>
      <c r="IQ111" s="65"/>
      <c r="IR111" s="65"/>
      <c r="IS111" s="65"/>
      <c r="IT111" s="65"/>
      <c r="IU111" s="65"/>
    </row>
    <row r="112" spans="249:255" x14ac:dyDescent="0.25">
      <c r="IO112" s="98"/>
      <c r="IP112" s="65"/>
      <c r="IQ112" s="65"/>
      <c r="IR112" s="65"/>
      <c r="IS112" s="65"/>
      <c r="IT112" s="65"/>
      <c r="IU112" s="65"/>
    </row>
    <row r="113" spans="249:255" x14ac:dyDescent="0.25">
      <c r="IO113" s="98"/>
      <c r="IP113" s="65"/>
      <c r="IQ113" s="65"/>
      <c r="IR113" s="65"/>
      <c r="IS113" s="65"/>
      <c r="IT113" s="65"/>
      <c r="IU113" s="65"/>
    </row>
    <row r="114" spans="249:255" x14ac:dyDescent="0.25">
      <c r="IO114" s="98"/>
      <c r="IP114" s="65"/>
      <c r="IQ114" s="65"/>
      <c r="IR114" s="65"/>
      <c r="IS114" s="65"/>
      <c r="IT114" s="65"/>
      <c r="IU114" s="65"/>
    </row>
    <row r="115" spans="249:255" x14ac:dyDescent="0.25">
      <c r="IO115" s="98"/>
      <c r="IP115" s="65"/>
      <c r="IQ115" s="65"/>
      <c r="IR115" s="65"/>
      <c r="IS115" s="65"/>
      <c r="IT115" s="65"/>
      <c r="IU115" s="65"/>
    </row>
    <row r="116" spans="249:255" x14ac:dyDescent="0.25">
      <c r="IO116" s="98"/>
      <c r="IP116" s="65"/>
      <c r="IQ116" s="65"/>
      <c r="IR116" s="65"/>
      <c r="IS116" s="65"/>
      <c r="IT116" s="65"/>
      <c r="IU116" s="65"/>
    </row>
    <row r="117" spans="249:255" x14ac:dyDescent="0.25">
      <c r="IO117" s="98"/>
      <c r="IP117" s="65"/>
      <c r="IQ117" s="65"/>
      <c r="IR117" s="65"/>
      <c r="IS117" s="65"/>
      <c r="IT117" s="65"/>
      <c r="IU117" s="65"/>
    </row>
    <row r="118" spans="249:255" x14ac:dyDescent="0.25">
      <c r="IO118" s="98"/>
      <c r="IP118" s="65"/>
      <c r="IQ118" s="65"/>
      <c r="IR118" s="65"/>
      <c r="IS118" s="65"/>
      <c r="IT118" s="65"/>
      <c r="IU118" s="65"/>
    </row>
    <row r="119" spans="249:255" x14ac:dyDescent="0.25">
      <c r="IO119" s="98"/>
      <c r="IP119" s="65"/>
      <c r="IQ119" s="65"/>
      <c r="IR119" s="65"/>
      <c r="IS119" s="65"/>
      <c r="IT119" s="65"/>
      <c r="IU119" s="65"/>
    </row>
    <row r="120" spans="249:255" x14ac:dyDescent="0.25">
      <c r="IO120" s="98"/>
      <c r="IP120" s="65"/>
      <c r="IQ120" s="65"/>
      <c r="IR120" s="65"/>
      <c r="IS120" s="65"/>
      <c r="IT120" s="65"/>
      <c r="IU120" s="65"/>
    </row>
    <row r="121" spans="249:255" x14ac:dyDescent="0.25">
      <c r="IO121" s="98"/>
      <c r="IP121" s="65"/>
      <c r="IQ121" s="65"/>
      <c r="IR121" s="65"/>
      <c r="IS121" s="65"/>
      <c r="IT121" s="65"/>
      <c r="IU121" s="65"/>
    </row>
    <row r="122" spans="249:255" x14ac:dyDescent="0.25">
      <c r="IO122" s="98"/>
      <c r="IP122" s="65"/>
      <c r="IQ122" s="65"/>
      <c r="IR122" s="65"/>
      <c r="IS122" s="65"/>
      <c r="IT122" s="65"/>
      <c r="IU122" s="65"/>
    </row>
    <row r="123" spans="249:255" x14ac:dyDescent="0.25">
      <c r="IO123" s="98"/>
      <c r="IP123" s="65"/>
      <c r="IQ123" s="65"/>
      <c r="IR123" s="65"/>
      <c r="IS123" s="65"/>
      <c r="IT123" s="65"/>
      <c r="IU123" s="65"/>
    </row>
    <row r="124" spans="249:255" x14ac:dyDescent="0.25">
      <c r="IO124" s="98"/>
      <c r="IP124" s="65"/>
      <c r="IQ124" s="65"/>
      <c r="IR124" s="65"/>
      <c r="IS124" s="65"/>
      <c r="IT124" s="65"/>
      <c r="IU124" s="65"/>
    </row>
    <row r="125" spans="249:255" x14ac:dyDescent="0.25">
      <c r="IO125" s="98"/>
      <c r="IP125" s="65"/>
      <c r="IQ125" s="65"/>
      <c r="IR125" s="65"/>
      <c r="IS125" s="65"/>
      <c r="IT125" s="65"/>
      <c r="IU125" s="65"/>
    </row>
    <row r="126" spans="249:255" x14ac:dyDescent="0.25">
      <c r="IO126" s="98"/>
      <c r="IP126" s="65"/>
      <c r="IQ126" s="65"/>
      <c r="IR126" s="65"/>
      <c r="IS126" s="65"/>
      <c r="IT126" s="65"/>
      <c r="IU126" s="65"/>
    </row>
    <row r="127" spans="249:255" x14ac:dyDescent="0.25">
      <c r="IO127" s="98"/>
      <c r="IP127" s="65"/>
      <c r="IQ127" s="65"/>
      <c r="IR127" s="65"/>
      <c r="IS127" s="65"/>
      <c r="IT127" s="65"/>
      <c r="IU127" s="65"/>
    </row>
    <row r="128" spans="249:255" x14ac:dyDescent="0.25">
      <c r="IO128" s="98"/>
      <c r="IP128" s="65"/>
      <c r="IQ128" s="65"/>
      <c r="IR128" s="65"/>
      <c r="IS128" s="65"/>
      <c r="IT128" s="65"/>
      <c r="IU128" s="65"/>
    </row>
    <row r="129" spans="249:255" x14ac:dyDescent="0.25">
      <c r="IO129" s="98"/>
      <c r="IP129" s="65"/>
      <c r="IQ129" s="65"/>
      <c r="IR129" s="65"/>
      <c r="IS129" s="65"/>
      <c r="IT129" s="65"/>
      <c r="IU129" s="65"/>
    </row>
    <row r="130" spans="249:255" x14ac:dyDescent="0.25">
      <c r="IO130" s="98"/>
      <c r="IP130" s="65"/>
      <c r="IQ130" s="65"/>
      <c r="IR130" s="65"/>
      <c r="IS130" s="65"/>
      <c r="IT130" s="65"/>
      <c r="IU130" s="65"/>
    </row>
    <row r="131" spans="249:255" x14ac:dyDescent="0.25">
      <c r="IO131" s="98"/>
      <c r="IP131" s="65"/>
      <c r="IQ131" s="65"/>
      <c r="IR131" s="65"/>
      <c r="IS131" s="65"/>
      <c r="IT131" s="65"/>
      <c r="IU131" s="65"/>
    </row>
    <row r="132" spans="249:255" x14ac:dyDescent="0.25">
      <c r="IO132" s="98"/>
      <c r="IP132" s="65"/>
      <c r="IQ132" s="65"/>
      <c r="IR132" s="65"/>
      <c r="IS132" s="65"/>
      <c r="IT132" s="65"/>
      <c r="IU132" s="65"/>
    </row>
    <row r="133" spans="249:255" x14ac:dyDescent="0.25">
      <c r="IO133" s="98"/>
      <c r="IP133" s="65"/>
      <c r="IQ133" s="65"/>
      <c r="IR133" s="65"/>
      <c r="IS133" s="65"/>
      <c r="IT133" s="65"/>
      <c r="IU133" s="65"/>
    </row>
    <row r="134" spans="249:255" x14ac:dyDescent="0.25">
      <c r="IO134" s="98"/>
      <c r="IP134" s="65"/>
      <c r="IQ134" s="65"/>
      <c r="IR134" s="65"/>
      <c r="IS134" s="65"/>
      <c r="IT134" s="65"/>
      <c r="IU134" s="65"/>
    </row>
    <row r="135" spans="249:255" x14ac:dyDescent="0.25">
      <c r="IO135" s="98"/>
      <c r="IP135" s="65"/>
      <c r="IQ135" s="65"/>
      <c r="IR135" s="65"/>
      <c r="IS135" s="65"/>
      <c r="IT135" s="65"/>
      <c r="IU135" s="65"/>
    </row>
    <row r="136" spans="249:255" x14ac:dyDescent="0.25">
      <c r="IO136" s="98"/>
      <c r="IP136" s="65"/>
      <c r="IQ136" s="65"/>
      <c r="IR136" s="65"/>
      <c r="IS136" s="65"/>
      <c r="IT136" s="65"/>
      <c r="IU136" s="65"/>
    </row>
    <row r="137" spans="249:255" x14ac:dyDescent="0.25">
      <c r="IO137" s="98"/>
      <c r="IP137" s="65"/>
      <c r="IQ137" s="65"/>
      <c r="IR137" s="65"/>
      <c r="IS137" s="65"/>
      <c r="IT137" s="65"/>
      <c r="IU137" s="65"/>
    </row>
    <row r="138" spans="249:255" x14ac:dyDescent="0.25">
      <c r="IO138" s="98"/>
      <c r="IP138" s="65"/>
      <c r="IQ138" s="65"/>
      <c r="IR138" s="65"/>
      <c r="IS138" s="65"/>
      <c r="IT138" s="65"/>
      <c r="IU138" s="65"/>
    </row>
    <row r="139" spans="249:255" x14ac:dyDescent="0.25">
      <c r="IO139" s="98"/>
      <c r="IP139" s="65"/>
      <c r="IQ139" s="65"/>
      <c r="IR139" s="65"/>
      <c r="IS139" s="65"/>
      <c r="IT139" s="65"/>
      <c r="IU139" s="65"/>
    </row>
    <row r="140" spans="249:255" x14ac:dyDescent="0.25">
      <c r="IO140" s="98"/>
      <c r="IP140" s="65"/>
      <c r="IQ140" s="65"/>
      <c r="IR140" s="65"/>
      <c r="IS140" s="65"/>
      <c r="IT140" s="65"/>
      <c r="IU140" s="65"/>
    </row>
    <row r="141" spans="249:255" x14ac:dyDescent="0.25">
      <c r="IO141" s="98"/>
      <c r="IP141" s="65"/>
      <c r="IQ141" s="65"/>
      <c r="IR141" s="65"/>
      <c r="IS141" s="65"/>
      <c r="IT141" s="65"/>
      <c r="IU141" s="65"/>
    </row>
    <row r="142" spans="249:255" x14ac:dyDescent="0.25">
      <c r="IO142" s="98"/>
      <c r="IP142" s="65"/>
      <c r="IQ142" s="65"/>
      <c r="IR142" s="65"/>
      <c r="IS142" s="65"/>
      <c r="IT142" s="65"/>
      <c r="IU142" s="65"/>
    </row>
    <row r="143" spans="249:255" x14ac:dyDescent="0.25">
      <c r="IO143" s="98"/>
      <c r="IP143" s="65"/>
      <c r="IQ143" s="65"/>
      <c r="IR143" s="65"/>
      <c r="IS143" s="65"/>
      <c r="IT143" s="65"/>
      <c r="IU143" s="65"/>
    </row>
    <row r="144" spans="249:255" x14ac:dyDescent="0.25">
      <c r="IO144" s="98"/>
      <c r="IP144" s="65"/>
      <c r="IQ144" s="65"/>
      <c r="IR144" s="65"/>
      <c r="IS144" s="65"/>
      <c r="IT144" s="65"/>
      <c r="IU144" s="65"/>
    </row>
    <row r="145" spans="249:255" x14ac:dyDescent="0.25">
      <c r="IO145" s="98"/>
      <c r="IP145" s="65"/>
      <c r="IQ145" s="65"/>
      <c r="IR145" s="65"/>
      <c r="IS145" s="65"/>
      <c r="IT145" s="65"/>
      <c r="IU145" s="65"/>
    </row>
    <row r="146" spans="249:255" x14ac:dyDescent="0.25">
      <c r="IO146" s="98"/>
      <c r="IP146" s="65"/>
      <c r="IQ146" s="65"/>
      <c r="IR146" s="65"/>
      <c r="IS146" s="65"/>
      <c r="IT146" s="65"/>
      <c r="IU146" s="65"/>
    </row>
    <row r="147" spans="249:255" x14ac:dyDescent="0.25">
      <c r="IO147" s="98"/>
      <c r="IP147" s="65"/>
      <c r="IQ147" s="65"/>
      <c r="IR147" s="65"/>
      <c r="IS147" s="65"/>
      <c r="IT147" s="65"/>
      <c r="IU147" s="65"/>
    </row>
    <row r="148" spans="249:255" x14ac:dyDescent="0.25">
      <c r="IO148" s="98"/>
      <c r="IP148" s="65"/>
      <c r="IQ148" s="65"/>
      <c r="IR148" s="65"/>
      <c r="IS148" s="65"/>
      <c r="IT148" s="65"/>
      <c r="IU148" s="65"/>
    </row>
    <row r="149" spans="249:255" x14ac:dyDescent="0.25">
      <c r="IO149" s="98"/>
      <c r="IP149" s="65"/>
      <c r="IQ149" s="65"/>
      <c r="IR149" s="65"/>
      <c r="IS149" s="65"/>
      <c r="IT149" s="65"/>
      <c r="IU149" s="65"/>
    </row>
    <row r="150" spans="249:255" x14ac:dyDescent="0.25">
      <c r="IO150" s="98"/>
      <c r="IP150" s="65"/>
      <c r="IQ150" s="65"/>
      <c r="IR150" s="65"/>
      <c r="IS150" s="65"/>
      <c r="IT150" s="65"/>
      <c r="IU150" s="65"/>
    </row>
    <row r="151" spans="249:255" x14ac:dyDescent="0.25">
      <c r="IO151" s="98"/>
      <c r="IP151" s="65"/>
      <c r="IQ151" s="65"/>
      <c r="IR151" s="65"/>
      <c r="IS151" s="65"/>
      <c r="IT151" s="65"/>
      <c r="IU151" s="65"/>
    </row>
    <row r="152" spans="249:255" x14ac:dyDescent="0.25">
      <c r="IO152" s="98"/>
      <c r="IP152" s="65"/>
      <c r="IQ152" s="65"/>
      <c r="IR152" s="65"/>
      <c r="IS152" s="65"/>
      <c r="IT152" s="65"/>
      <c r="IU152" s="65"/>
    </row>
    <row r="153" spans="249:255" x14ac:dyDescent="0.25">
      <c r="IO153" s="98"/>
      <c r="IP153" s="65"/>
      <c r="IQ153" s="65"/>
      <c r="IR153" s="65"/>
      <c r="IS153" s="65"/>
      <c r="IT153" s="65"/>
      <c r="IU153" s="65"/>
    </row>
    <row r="154" spans="249:255" x14ac:dyDescent="0.25">
      <c r="IO154" s="98"/>
      <c r="IP154" s="65"/>
      <c r="IQ154" s="65"/>
      <c r="IR154" s="65"/>
      <c r="IS154" s="65"/>
      <c r="IT154" s="65"/>
      <c r="IU154" s="65"/>
    </row>
    <row r="155" spans="249:255" x14ac:dyDescent="0.25">
      <c r="IO155" s="98"/>
      <c r="IP155" s="65"/>
      <c r="IQ155" s="65"/>
      <c r="IR155" s="65"/>
      <c r="IS155" s="65"/>
      <c r="IT155" s="65"/>
      <c r="IU155" s="65"/>
    </row>
    <row r="156" spans="249:255" x14ac:dyDescent="0.25">
      <c r="IO156" s="106"/>
      <c r="IP156" s="106"/>
      <c r="IQ156" s="106"/>
      <c r="IR156" s="106"/>
      <c r="IS156" s="106"/>
      <c r="IT156" s="106"/>
      <c r="IU156" s="106"/>
    </row>
    <row r="157" spans="249:255" x14ac:dyDescent="0.25"/>
    <row r="158" spans="249:255" x14ac:dyDescent="0.25"/>
    <row r="159" spans="249:255" x14ac:dyDescent="0.25"/>
    <row r="160" spans="249:255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</sheetData>
  <mergeCells count="12">
    <mergeCell ref="P5:P6"/>
    <mergeCell ref="A1:N1"/>
    <mergeCell ref="P1:P2"/>
    <mergeCell ref="A2:N2"/>
    <mergeCell ref="A4:P4"/>
    <mergeCell ref="O5:O6"/>
    <mergeCell ref="D5:G5"/>
    <mergeCell ref="H5:K5"/>
    <mergeCell ref="L5:L6"/>
    <mergeCell ref="M5:M6"/>
    <mergeCell ref="N5:N6"/>
    <mergeCell ref="B3:N3"/>
  </mergeCells>
  <phoneticPr fontId="0" type="noConversion"/>
  <dataValidations count="1">
    <dataValidation errorStyle="information" allowBlank="1" showInputMessage="1" showErrorMessage="1" sqref="D12:P16 D7:P10"/>
  </dataValidations>
  <printOptions horizontalCentered="1" verticalCentered="1"/>
  <pageMargins left="0.38" right="0.5" top="0.6" bottom="3.22" header="0.13" footer="0.14000000000000001"/>
  <pageSetup paperSize="9" scale="49" fitToHeight="0" orientation="landscape" r:id="rId1"/>
  <headerFooter alignWithMargins="0">
    <oddFooter>&amp;L&amp;A&amp;C&amp;D&amp;R&amp;P/&amp;N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>
    <tabColor indexed="56"/>
    <pageSetUpPr autoPageBreaks="0" fitToPage="1"/>
  </sheetPr>
  <dimension ref="B1:IV71"/>
  <sheetViews>
    <sheetView showGridLines="0" showZeros="0" topLeftCell="A16" zoomScale="60" zoomScaleNormal="60" workbookViewId="0">
      <selection activeCell="C3" sqref="C3:P3"/>
    </sheetView>
  </sheetViews>
  <sheetFormatPr defaultColWidth="8" defaultRowHeight="13.8" zeroHeight="1" x14ac:dyDescent="0.25"/>
  <cols>
    <col min="1" max="1" width="2.44140625" style="49" customWidth="1"/>
    <col min="2" max="2" width="5.6640625" style="48" customWidth="1"/>
    <col min="3" max="3" width="50.5546875" style="49" customWidth="1"/>
    <col min="4" max="4" width="11" style="48" customWidth="1"/>
    <col min="5" max="18" width="17.33203125" style="49" customWidth="1"/>
    <col min="19" max="31" width="9.109375" style="113" customWidth="1"/>
    <col min="32" max="250" width="8" style="49" customWidth="1"/>
    <col min="251" max="251" width="6.6640625" style="49" customWidth="1"/>
    <col min="252" max="253" width="8" style="49" customWidth="1"/>
    <col min="254" max="255" width="8" style="49" hidden="1" customWidth="1"/>
    <col min="256" max="16384" width="8" style="49"/>
  </cols>
  <sheetData>
    <row r="1" spans="2:256" ht="15.75" customHeight="1" x14ac:dyDescent="0.25">
      <c r="B1" s="541" t="s">
        <v>154</v>
      </c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3"/>
      <c r="Q1" s="537" t="s">
        <v>420</v>
      </c>
      <c r="R1" s="538"/>
      <c r="S1" s="119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IR1" s="50"/>
      <c r="IS1" s="41"/>
      <c r="IT1" s="41"/>
      <c r="IU1" s="41"/>
      <c r="IV1" s="41"/>
    </row>
    <row r="2" spans="2:256" ht="22.8" x14ac:dyDescent="0.25">
      <c r="B2" s="525" t="s">
        <v>230</v>
      </c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7"/>
      <c r="Q2" s="539"/>
      <c r="R2" s="540"/>
      <c r="S2" s="119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IR2" s="50"/>
      <c r="IS2" s="41"/>
      <c r="IT2" s="41"/>
      <c r="IU2" s="41"/>
      <c r="IV2" s="41"/>
    </row>
    <row r="3" spans="2:256" ht="21" customHeight="1" x14ac:dyDescent="0.25">
      <c r="B3" s="417"/>
      <c r="C3" s="525" t="str">
        <f>'Prognoza cheltuielilor'!$B$3</f>
        <v>ASOCIAȚIA GRUPUL LOCAL DE PESCUIT LOTRU-OLT MIJLOCIU</v>
      </c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418"/>
      <c r="R3" s="419"/>
      <c r="S3" s="114"/>
      <c r="IR3" s="50"/>
      <c r="IS3" s="41"/>
      <c r="IT3" s="41"/>
      <c r="IU3" s="41"/>
      <c r="IV3" s="41"/>
    </row>
    <row r="4" spans="2:256" ht="20.100000000000001" customHeight="1" x14ac:dyDescent="0.25">
      <c r="B4" s="533" t="s">
        <v>26</v>
      </c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5"/>
      <c r="S4" s="119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IR4" s="50"/>
      <c r="IS4" s="41"/>
      <c r="IT4" s="41"/>
      <c r="IU4" s="41"/>
      <c r="IV4" s="41"/>
    </row>
    <row r="5" spans="2:256" ht="20.100000000000001" customHeight="1" x14ac:dyDescent="0.25">
      <c r="B5" s="37"/>
      <c r="C5" s="120"/>
      <c r="D5" s="38"/>
      <c r="E5" s="514" t="s">
        <v>206</v>
      </c>
      <c r="F5" s="536" t="s">
        <v>28</v>
      </c>
      <c r="G5" s="536"/>
      <c r="H5" s="536"/>
      <c r="I5" s="536"/>
      <c r="J5" s="536" t="s">
        <v>29</v>
      </c>
      <c r="K5" s="536"/>
      <c r="L5" s="536"/>
      <c r="M5" s="536"/>
      <c r="N5" s="514" t="s">
        <v>207</v>
      </c>
      <c r="O5" s="514" t="s">
        <v>208</v>
      </c>
      <c r="P5" s="514" t="s">
        <v>209</v>
      </c>
      <c r="Q5" s="514" t="s">
        <v>210</v>
      </c>
      <c r="R5" s="519" t="s">
        <v>211</v>
      </c>
      <c r="S5" s="114"/>
      <c r="IR5" s="50"/>
      <c r="IS5" s="41"/>
      <c r="IT5" s="41"/>
      <c r="IU5" s="41"/>
      <c r="IV5" s="41"/>
    </row>
    <row r="6" spans="2:256" ht="48" customHeight="1" x14ac:dyDescent="0.25">
      <c r="B6" s="42" t="s">
        <v>197</v>
      </c>
      <c r="C6" s="39" t="s">
        <v>46</v>
      </c>
      <c r="D6" s="60"/>
      <c r="E6" s="514"/>
      <c r="F6" s="39" t="s">
        <v>59</v>
      </c>
      <c r="G6" s="39" t="s">
        <v>60</v>
      </c>
      <c r="H6" s="39" t="s">
        <v>61</v>
      </c>
      <c r="I6" s="39" t="s">
        <v>62</v>
      </c>
      <c r="J6" s="39" t="s">
        <v>59</v>
      </c>
      <c r="K6" s="39" t="s">
        <v>60</v>
      </c>
      <c r="L6" s="39" t="s">
        <v>61</v>
      </c>
      <c r="M6" s="39" t="s">
        <v>62</v>
      </c>
      <c r="N6" s="514"/>
      <c r="O6" s="514"/>
      <c r="P6" s="514"/>
      <c r="Q6" s="514"/>
      <c r="R6" s="519"/>
      <c r="S6" s="114"/>
      <c r="IR6" s="50"/>
      <c r="IS6" s="41"/>
      <c r="IT6" s="41"/>
      <c r="IU6" s="41"/>
      <c r="IV6" s="41"/>
    </row>
    <row r="7" spans="2:256" ht="20.100000000000001" customHeight="1" x14ac:dyDescent="0.25">
      <c r="B7" s="530" t="s">
        <v>47</v>
      </c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2"/>
      <c r="S7" s="114"/>
      <c r="IR7" s="50"/>
      <c r="IS7" s="41"/>
      <c r="IT7" s="41"/>
      <c r="IU7" s="41"/>
      <c r="IV7" s="41"/>
    </row>
    <row r="8" spans="2:256" ht="20.100000000000001" customHeight="1" x14ac:dyDescent="0.25">
      <c r="B8" s="122">
        <v>1</v>
      </c>
      <c r="C8" s="123" t="s">
        <v>94</v>
      </c>
      <c r="D8" s="121" t="s">
        <v>145</v>
      </c>
      <c r="E8" s="124"/>
      <c r="F8" s="125">
        <f>SUM('Prognoza veniturilor'!E35:E38)</f>
        <v>0</v>
      </c>
      <c r="G8" s="125">
        <f>SUM('Prognoza veniturilor'!F35:F38)</f>
        <v>0</v>
      </c>
      <c r="H8" s="125">
        <f>SUM('Prognoza veniturilor'!G35:G38)</f>
        <v>0</v>
      </c>
      <c r="I8" s="125">
        <f>SUM('Prognoza veniturilor'!H35:H38)</f>
        <v>0</v>
      </c>
      <c r="J8" s="125">
        <f>SUM('Prognoza veniturilor'!I35:I38)</f>
        <v>0</v>
      </c>
      <c r="K8" s="125">
        <f>SUM('Prognoza veniturilor'!J35:J38)</f>
        <v>0</v>
      </c>
      <c r="L8" s="125">
        <f>SUM('Prognoza veniturilor'!K35:K38)</f>
        <v>0</v>
      </c>
      <c r="M8" s="125">
        <f>SUM('Prognoza veniturilor'!L35:L38)</f>
        <v>0</v>
      </c>
      <c r="N8" s="125">
        <f>SUM(F8:I8)</f>
        <v>0</v>
      </c>
      <c r="O8" s="125">
        <f>SUM(J8:M8)</f>
        <v>0</v>
      </c>
      <c r="P8" s="125">
        <f>SUM('Prognoza veniturilor'!O35:O38)</f>
        <v>0</v>
      </c>
      <c r="Q8" s="125">
        <f>SUM('Prognoza veniturilor'!P35:P38)</f>
        <v>0</v>
      </c>
      <c r="R8" s="126">
        <f>SUM('Prognoza veniturilor'!Q35:Q38)</f>
        <v>0</v>
      </c>
      <c r="S8" s="114"/>
      <c r="IR8" s="50"/>
      <c r="IS8" s="41"/>
      <c r="IT8" s="41"/>
      <c r="IU8" s="41"/>
      <c r="IV8" s="41"/>
    </row>
    <row r="9" spans="2:256" ht="20.100000000000001" customHeight="1" x14ac:dyDescent="0.25">
      <c r="B9" s="122">
        <v>2</v>
      </c>
      <c r="C9" s="123" t="s">
        <v>76</v>
      </c>
      <c r="D9" s="121" t="s">
        <v>145</v>
      </c>
      <c r="E9" s="124"/>
      <c r="F9" s="125">
        <f>'Prognoza veniturilor'!E39</f>
        <v>0</v>
      </c>
      <c r="G9" s="125">
        <f>'Prognoza veniturilor'!F39</f>
        <v>0</v>
      </c>
      <c r="H9" s="125">
        <f>'Prognoza veniturilor'!G39</f>
        <v>0</v>
      </c>
      <c r="I9" s="125">
        <f>'Prognoza veniturilor'!H39</f>
        <v>0</v>
      </c>
      <c r="J9" s="125">
        <f>'Prognoza veniturilor'!I39</f>
        <v>0</v>
      </c>
      <c r="K9" s="125">
        <f>'Prognoza veniturilor'!J39</f>
        <v>0</v>
      </c>
      <c r="L9" s="125">
        <f>'Prognoza veniturilor'!K39</f>
        <v>0</v>
      </c>
      <c r="M9" s="125">
        <f>'Prognoza veniturilor'!L39</f>
        <v>0</v>
      </c>
      <c r="N9" s="125">
        <f>SUM(F9:I9)</f>
        <v>0</v>
      </c>
      <c r="O9" s="125">
        <f>SUM(J9:M9)</f>
        <v>0</v>
      </c>
      <c r="P9" s="125">
        <f>'Prognoza veniturilor'!O39</f>
        <v>0</v>
      </c>
      <c r="Q9" s="125">
        <f>'Prognoza veniturilor'!P39</f>
        <v>0</v>
      </c>
      <c r="R9" s="125">
        <f>'Prognoza veniturilor'!Q39</f>
        <v>0</v>
      </c>
      <c r="S9" s="114"/>
      <c r="IR9" s="50"/>
      <c r="IS9" s="41"/>
      <c r="IT9" s="41"/>
      <c r="IU9" s="41"/>
      <c r="IV9" s="41"/>
    </row>
    <row r="10" spans="2:256" ht="31.5" customHeight="1" x14ac:dyDescent="0.25">
      <c r="B10" s="122">
        <v>3</v>
      </c>
      <c r="C10" s="123" t="s">
        <v>150</v>
      </c>
      <c r="D10" s="121" t="s">
        <v>145</v>
      </c>
      <c r="E10" s="124"/>
      <c r="F10" s="125">
        <f>'Prognoza veniturilor'!E40</f>
        <v>0</v>
      </c>
      <c r="G10" s="125">
        <f>'Prognoza veniturilor'!F40</f>
        <v>0</v>
      </c>
      <c r="H10" s="125">
        <f>'Prognoza veniturilor'!G40</f>
        <v>0</v>
      </c>
      <c r="I10" s="125">
        <f>'Prognoza veniturilor'!H40</f>
        <v>0</v>
      </c>
      <c r="J10" s="125">
        <f>'Prognoza veniturilor'!I40</f>
        <v>0</v>
      </c>
      <c r="K10" s="125">
        <f>'Prognoza veniturilor'!J40</f>
        <v>0</v>
      </c>
      <c r="L10" s="125">
        <f>'Prognoza veniturilor'!K40</f>
        <v>0</v>
      </c>
      <c r="M10" s="125">
        <f>'Prognoza veniturilor'!L40</f>
        <v>0</v>
      </c>
      <c r="N10" s="125">
        <f>SUM(F10:I10)</f>
        <v>0</v>
      </c>
      <c r="O10" s="125">
        <f>SUM(J10:M10)</f>
        <v>0</v>
      </c>
      <c r="P10" s="125">
        <f>'Prognoza veniturilor'!O40</f>
        <v>0</v>
      </c>
      <c r="Q10" s="125">
        <f>'Prognoza veniturilor'!P40</f>
        <v>0</v>
      </c>
      <c r="R10" s="125">
        <f>'Prognoza veniturilor'!Q40</f>
        <v>0</v>
      </c>
      <c r="S10" s="114"/>
      <c r="IR10" s="50"/>
      <c r="IS10" s="41"/>
      <c r="IT10" s="41"/>
      <c r="IU10" s="41"/>
      <c r="IV10" s="41"/>
    </row>
    <row r="11" spans="2:256" s="93" customFormat="1" ht="20.100000000000001" customHeight="1" x14ac:dyDescent="0.25">
      <c r="B11" s="122">
        <v>4</v>
      </c>
      <c r="C11" s="123" t="s">
        <v>67</v>
      </c>
      <c r="D11" s="121" t="s">
        <v>145</v>
      </c>
      <c r="E11" s="124"/>
      <c r="F11" s="125">
        <f>'Prognoza veniturilor'!E41</f>
        <v>0</v>
      </c>
      <c r="G11" s="125">
        <f>'Prognoza veniturilor'!F41</f>
        <v>0</v>
      </c>
      <c r="H11" s="125">
        <f>'Prognoza veniturilor'!G41</f>
        <v>0</v>
      </c>
      <c r="I11" s="125">
        <f>'Prognoza veniturilor'!H41</f>
        <v>0</v>
      </c>
      <c r="J11" s="125">
        <f>'Prognoza veniturilor'!I41</f>
        <v>0</v>
      </c>
      <c r="K11" s="125">
        <f>'Prognoza veniturilor'!J41</f>
        <v>0</v>
      </c>
      <c r="L11" s="125">
        <f>'Prognoza veniturilor'!K41</f>
        <v>0</v>
      </c>
      <c r="M11" s="125">
        <f>'Prognoza veniturilor'!L41</f>
        <v>0</v>
      </c>
      <c r="N11" s="125">
        <f>SUM(F11:I11)</f>
        <v>0</v>
      </c>
      <c r="O11" s="125">
        <f>SUM(J11:M11)</f>
        <v>0</v>
      </c>
      <c r="P11" s="125">
        <f>'Prognoza veniturilor'!O41</f>
        <v>0</v>
      </c>
      <c r="Q11" s="125">
        <f>'Prognoza veniturilor'!P41</f>
        <v>0</v>
      </c>
      <c r="R11" s="125">
        <f>'Prognoza veniturilor'!Q41</f>
        <v>0</v>
      </c>
      <c r="S11" s="92"/>
      <c r="IR11" s="45"/>
      <c r="IS11" s="44"/>
      <c r="IT11" s="44"/>
      <c r="IU11" s="44"/>
      <c r="IV11" s="44"/>
    </row>
    <row r="12" spans="2:256" ht="20.100000000000001" customHeight="1" x14ac:dyDescent="0.25">
      <c r="B12" s="127">
        <v>5</v>
      </c>
      <c r="C12" s="128" t="s">
        <v>48</v>
      </c>
      <c r="D12" s="121" t="s">
        <v>145</v>
      </c>
      <c r="E12" s="129">
        <f t="shared" ref="E12:Q12" si="0">SUM(E8:E11)</f>
        <v>0</v>
      </c>
      <c r="F12" s="129">
        <f t="shared" si="0"/>
        <v>0</v>
      </c>
      <c r="G12" s="129">
        <f t="shared" si="0"/>
        <v>0</v>
      </c>
      <c r="H12" s="129">
        <f t="shared" si="0"/>
        <v>0</v>
      </c>
      <c r="I12" s="129">
        <f t="shared" si="0"/>
        <v>0</v>
      </c>
      <c r="J12" s="129">
        <f t="shared" si="0"/>
        <v>0</v>
      </c>
      <c r="K12" s="129">
        <f t="shared" si="0"/>
        <v>0</v>
      </c>
      <c r="L12" s="129">
        <f t="shared" si="0"/>
        <v>0</v>
      </c>
      <c r="M12" s="129">
        <f t="shared" si="0"/>
        <v>0</v>
      </c>
      <c r="N12" s="129">
        <f t="shared" si="0"/>
        <v>0</v>
      </c>
      <c r="O12" s="129">
        <f t="shared" si="0"/>
        <v>0</v>
      </c>
      <c r="P12" s="129">
        <f t="shared" si="0"/>
        <v>0</v>
      </c>
      <c r="Q12" s="129">
        <f t="shared" si="0"/>
        <v>0</v>
      </c>
      <c r="R12" s="130">
        <f>SUM(R8:R11)</f>
        <v>0</v>
      </c>
      <c r="S12" s="114"/>
      <c r="IR12" s="50"/>
      <c r="IS12" s="41"/>
      <c r="IT12" s="41"/>
      <c r="IU12" s="41"/>
      <c r="IV12" s="41"/>
    </row>
    <row r="13" spans="2:256" ht="26.25" customHeight="1" x14ac:dyDescent="0.25">
      <c r="B13" s="530" t="s">
        <v>49</v>
      </c>
      <c r="C13" s="531"/>
      <c r="D13" s="531"/>
      <c r="E13" s="531"/>
      <c r="F13" s="531"/>
      <c r="G13" s="531"/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2"/>
      <c r="S13" s="114"/>
      <c r="IR13" s="50"/>
      <c r="IS13" s="41"/>
      <c r="IT13" s="41"/>
      <c r="IU13" s="41"/>
      <c r="IV13" s="41"/>
    </row>
    <row r="14" spans="2:256" ht="20.100000000000001" customHeight="1" x14ac:dyDescent="0.25">
      <c r="B14" s="53">
        <v>6</v>
      </c>
      <c r="C14" s="58" t="s">
        <v>50</v>
      </c>
      <c r="D14" s="60" t="s">
        <v>145</v>
      </c>
      <c r="E14" s="131"/>
      <c r="F14" s="56">
        <f>'Prognoza cheltuielilor'!D11</f>
        <v>0</v>
      </c>
      <c r="G14" s="56">
        <f>'Prognoza cheltuielilor'!E11</f>
        <v>0</v>
      </c>
      <c r="H14" s="56">
        <f>'Prognoza cheltuielilor'!F11</f>
        <v>0</v>
      </c>
      <c r="I14" s="56">
        <f>'Prognoza cheltuielilor'!G11</f>
        <v>0</v>
      </c>
      <c r="J14" s="56">
        <f>'Prognoza cheltuielilor'!H11</f>
        <v>0</v>
      </c>
      <c r="K14" s="56">
        <f>'Prognoza cheltuielilor'!I11</f>
        <v>0</v>
      </c>
      <c r="L14" s="56">
        <f>'Prognoza cheltuielilor'!J11</f>
        <v>0</v>
      </c>
      <c r="M14" s="56">
        <f>'Prognoza cheltuielilor'!K11</f>
        <v>0</v>
      </c>
      <c r="N14" s="56">
        <f>'Prognoza cheltuielilor'!L11</f>
        <v>0</v>
      </c>
      <c r="O14" s="56">
        <f>'Prognoza cheltuielilor'!M11</f>
        <v>0</v>
      </c>
      <c r="P14" s="56">
        <f>'Prognoza cheltuielilor'!N11</f>
        <v>0</v>
      </c>
      <c r="Q14" s="56">
        <f>'Prognoza cheltuielilor'!O11</f>
        <v>0</v>
      </c>
      <c r="R14" s="56">
        <f>'Prognoza cheltuielilor'!P11</f>
        <v>0</v>
      </c>
      <c r="S14" s="114"/>
      <c r="IR14" s="50"/>
      <c r="IS14" s="41"/>
      <c r="IT14" s="41"/>
      <c r="IU14" s="41"/>
      <c r="IV14" s="41"/>
    </row>
    <row r="15" spans="2:256" ht="20.100000000000001" customHeight="1" x14ac:dyDescent="0.25">
      <c r="B15" s="53">
        <v>7</v>
      </c>
      <c r="C15" s="58" t="s">
        <v>1</v>
      </c>
      <c r="D15" s="60" t="s">
        <v>145</v>
      </c>
      <c r="E15" s="131"/>
      <c r="F15" s="56">
        <f>'Prognoza cheltuielilor'!D14</f>
        <v>0</v>
      </c>
      <c r="G15" s="56">
        <f>'Prognoza cheltuielilor'!E14</f>
        <v>0</v>
      </c>
      <c r="H15" s="56">
        <f>'Prognoza cheltuielilor'!F14</f>
        <v>0</v>
      </c>
      <c r="I15" s="56">
        <f>'Prognoza cheltuielilor'!G14</f>
        <v>0</v>
      </c>
      <c r="J15" s="56">
        <f>'Prognoza cheltuielilor'!H14</f>
        <v>0</v>
      </c>
      <c r="K15" s="56">
        <f>'Prognoza cheltuielilor'!I14</f>
        <v>0</v>
      </c>
      <c r="L15" s="56">
        <f>'Prognoza cheltuielilor'!J14</f>
        <v>0</v>
      </c>
      <c r="M15" s="56">
        <f>'Prognoza cheltuielilor'!K14</f>
        <v>0</v>
      </c>
      <c r="N15" s="56">
        <f>'Prognoza cheltuielilor'!L14</f>
        <v>0</v>
      </c>
      <c r="O15" s="56">
        <f>'Prognoza cheltuielilor'!M14</f>
        <v>0</v>
      </c>
      <c r="P15" s="56">
        <f>'Prognoza cheltuielilor'!N14</f>
        <v>0</v>
      </c>
      <c r="Q15" s="56">
        <f>'Prognoza cheltuielilor'!O14</f>
        <v>0</v>
      </c>
      <c r="R15" s="56">
        <f>'Prognoza cheltuielilor'!P14</f>
        <v>0</v>
      </c>
      <c r="S15" s="114"/>
      <c r="IR15" s="50"/>
      <c r="IS15" s="41"/>
      <c r="IT15" s="41"/>
      <c r="IU15" s="41"/>
      <c r="IV15" s="41"/>
    </row>
    <row r="16" spans="2:256" ht="20.100000000000001" customHeight="1" x14ac:dyDescent="0.25">
      <c r="B16" s="53">
        <v>8</v>
      </c>
      <c r="C16" s="58" t="s">
        <v>213</v>
      </c>
      <c r="D16" s="60" t="s">
        <v>145</v>
      </c>
      <c r="E16" s="131"/>
      <c r="F16" s="56">
        <f>'Prognoza cheltuielilor'!D15</f>
        <v>0</v>
      </c>
      <c r="G16" s="56">
        <f>'Prognoza cheltuielilor'!E15</f>
        <v>0</v>
      </c>
      <c r="H16" s="56">
        <f>'Prognoza cheltuielilor'!F15</f>
        <v>0</v>
      </c>
      <c r="I16" s="56">
        <f>'Prognoza cheltuielilor'!G15</f>
        <v>0</v>
      </c>
      <c r="J16" s="56">
        <f>'Prognoza cheltuielilor'!H15</f>
        <v>0</v>
      </c>
      <c r="K16" s="56">
        <f>'Prognoza cheltuielilor'!I15</f>
        <v>0</v>
      </c>
      <c r="L16" s="56">
        <f>'Prognoza cheltuielilor'!J15</f>
        <v>0</v>
      </c>
      <c r="M16" s="56">
        <f>'Prognoza cheltuielilor'!K15</f>
        <v>0</v>
      </c>
      <c r="N16" s="56">
        <f>'Prognoza cheltuielilor'!L15</f>
        <v>0</v>
      </c>
      <c r="O16" s="56">
        <f>'Prognoza cheltuielilor'!M15</f>
        <v>0</v>
      </c>
      <c r="P16" s="56">
        <f>'Prognoza cheltuielilor'!N15</f>
        <v>0</v>
      </c>
      <c r="Q16" s="56">
        <f>'Prognoza cheltuielilor'!O15</f>
        <v>0</v>
      </c>
      <c r="R16" s="56">
        <f>'Prognoza cheltuielilor'!P15</f>
        <v>0</v>
      </c>
      <c r="S16" s="114"/>
      <c r="IR16" s="50"/>
      <c r="IS16" s="41"/>
      <c r="IT16" s="41"/>
      <c r="IU16" s="41"/>
      <c r="IV16" s="41"/>
    </row>
    <row r="17" spans="2:256" ht="20.100000000000001" customHeight="1" x14ac:dyDescent="0.25">
      <c r="B17" s="53">
        <v>9</v>
      </c>
      <c r="C17" s="58" t="s">
        <v>65</v>
      </c>
      <c r="D17" s="60" t="s">
        <v>145</v>
      </c>
      <c r="E17" s="131"/>
      <c r="F17" s="56">
        <f>'Prognoza cheltuielilor'!D16</f>
        <v>0</v>
      </c>
      <c r="G17" s="56">
        <f>'Prognoza cheltuielilor'!E16</f>
        <v>0</v>
      </c>
      <c r="H17" s="56">
        <f>'Prognoza cheltuielilor'!F16</f>
        <v>0</v>
      </c>
      <c r="I17" s="56">
        <f>'Prognoza cheltuielilor'!G16</f>
        <v>0</v>
      </c>
      <c r="J17" s="56">
        <f>'Prognoza cheltuielilor'!H16</f>
        <v>0</v>
      </c>
      <c r="K17" s="56">
        <f>'Prognoza cheltuielilor'!I16</f>
        <v>0</v>
      </c>
      <c r="L17" s="56">
        <f>'Prognoza cheltuielilor'!J16</f>
        <v>0</v>
      </c>
      <c r="M17" s="56">
        <f>'Prognoza cheltuielilor'!K16</f>
        <v>0</v>
      </c>
      <c r="N17" s="56">
        <f>'Prognoza cheltuielilor'!L16</f>
        <v>0</v>
      </c>
      <c r="O17" s="56">
        <f>'Prognoza cheltuielilor'!M16</f>
        <v>0</v>
      </c>
      <c r="P17" s="56">
        <f>'Prognoza cheltuielilor'!N16</f>
        <v>0</v>
      </c>
      <c r="Q17" s="56">
        <f>'Prognoza cheltuielilor'!O16</f>
        <v>0</v>
      </c>
      <c r="R17" s="56">
        <f>'Prognoza cheltuielilor'!P16</f>
        <v>0</v>
      </c>
      <c r="S17" s="114"/>
      <c r="IR17" s="50"/>
      <c r="IS17" s="41"/>
      <c r="IT17" s="41"/>
      <c r="IU17" s="41"/>
      <c r="IV17" s="41"/>
    </row>
    <row r="18" spans="2:256" ht="20.100000000000001" customHeight="1" x14ac:dyDescent="0.25">
      <c r="B18" s="42">
        <v>10</v>
      </c>
      <c r="C18" s="62" t="s">
        <v>2</v>
      </c>
      <c r="D18" s="60" t="s">
        <v>145</v>
      </c>
      <c r="E18" s="132">
        <f t="shared" ref="E18:Q18" si="1">SUM(E14:E17)</f>
        <v>0</v>
      </c>
      <c r="F18" s="132">
        <f t="shared" si="1"/>
        <v>0</v>
      </c>
      <c r="G18" s="132">
        <f t="shared" si="1"/>
        <v>0</v>
      </c>
      <c r="H18" s="132">
        <f t="shared" si="1"/>
        <v>0</v>
      </c>
      <c r="I18" s="132">
        <f t="shared" si="1"/>
        <v>0</v>
      </c>
      <c r="J18" s="132">
        <f t="shared" si="1"/>
        <v>0</v>
      </c>
      <c r="K18" s="132">
        <f t="shared" si="1"/>
        <v>0</v>
      </c>
      <c r="L18" s="132">
        <f t="shared" si="1"/>
        <v>0</v>
      </c>
      <c r="M18" s="132">
        <f t="shared" si="1"/>
        <v>0</v>
      </c>
      <c r="N18" s="132">
        <f t="shared" si="1"/>
        <v>0</v>
      </c>
      <c r="O18" s="132">
        <f t="shared" si="1"/>
        <v>0</v>
      </c>
      <c r="P18" s="132">
        <f t="shared" si="1"/>
        <v>0</v>
      </c>
      <c r="Q18" s="132">
        <f t="shared" si="1"/>
        <v>0</v>
      </c>
      <c r="R18" s="133">
        <f>SUM(R14:R17)</f>
        <v>0</v>
      </c>
      <c r="S18" s="114"/>
      <c r="IR18" s="50"/>
      <c r="IS18" s="41"/>
      <c r="IT18" s="41"/>
      <c r="IU18" s="41"/>
      <c r="IV18" s="41"/>
    </row>
    <row r="19" spans="2:256" ht="20.100000000000001" customHeight="1" x14ac:dyDescent="0.25">
      <c r="B19" s="42">
        <v>11</v>
      </c>
      <c r="C19" s="62" t="s">
        <v>3</v>
      </c>
      <c r="D19" s="60" t="s">
        <v>145</v>
      </c>
      <c r="E19" s="132">
        <f t="shared" ref="E19:Q19" si="2">SUM(E12-E18)</f>
        <v>0</v>
      </c>
      <c r="F19" s="132">
        <f t="shared" si="2"/>
        <v>0</v>
      </c>
      <c r="G19" s="132">
        <f t="shared" si="2"/>
        <v>0</v>
      </c>
      <c r="H19" s="132">
        <f t="shared" si="2"/>
        <v>0</v>
      </c>
      <c r="I19" s="132">
        <f t="shared" si="2"/>
        <v>0</v>
      </c>
      <c r="J19" s="132">
        <f t="shared" si="2"/>
        <v>0</v>
      </c>
      <c r="K19" s="132">
        <f t="shared" si="2"/>
        <v>0</v>
      </c>
      <c r="L19" s="132">
        <f t="shared" si="2"/>
        <v>0</v>
      </c>
      <c r="M19" s="132">
        <f t="shared" si="2"/>
        <v>0</v>
      </c>
      <c r="N19" s="132">
        <f t="shared" si="2"/>
        <v>0</v>
      </c>
      <c r="O19" s="132">
        <f t="shared" si="2"/>
        <v>0</v>
      </c>
      <c r="P19" s="132">
        <f t="shared" si="2"/>
        <v>0</v>
      </c>
      <c r="Q19" s="132">
        <f t="shared" si="2"/>
        <v>0</v>
      </c>
      <c r="R19" s="133">
        <f>SUM(R12-R18)</f>
        <v>0</v>
      </c>
      <c r="S19" s="114"/>
      <c r="IR19" s="50"/>
      <c r="IS19" s="41"/>
      <c r="IT19" s="41"/>
      <c r="IU19" s="41"/>
      <c r="IV19" s="41"/>
    </row>
    <row r="20" spans="2:256" ht="27.75" customHeight="1" x14ac:dyDescent="0.25">
      <c r="B20" s="530" t="s">
        <v>63</v>
      </c>
      <c r="C20" s="53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2"/>
      <c r="S20" s="114"/>
      <c r="IR20" s="50"/>
      <c r="IS20" s="41"/>
      <c r="IT20" s="41"/>
      <c r="IU20" s="41"/>
      <c r="IV20" s="41"/>
    </row>
    <row r="21" spans="2:256" ht="20.100000000000001" customHeight="1" x14ac:dyDescent="0.25">
      <c r="B21" s="42">
        <v>12</v>
      </c>
      <c r="C21" s="134" t="s">
        <v>63</v>
      </c>
      <c r="D21" s="60" t="s">
        <v>145</v>
      </c>
      <c r="E21" s="55"/>
      <c r="F21" s="55"/>
      <c r="G21" s="55"/>
      <c r="H21" s="55"/>
      <c r="I21" s="55"/>
      <c r="J21" s="55"/>
      <c r="K21" s="55"/>
      <c r="L21" s="55"/>
      <c r="M21" s="55"/>
      <c r="N21" s="56">
        <f>SUM(F21:I21)</f>
        <v>0</v>
      </c>
      <c r="O21" s="56">
        <f>SUM(J21:M21)</f>
        <v>0</v>
      </c>
      <c r="P21" s="55"/>
      <c r="Q21" s="55"/>
      <c r="R21" s="57"/>
      <c r="S21" s="114"/>
      <c r="IR21" s="50"/>
      <c r="IS21" s="41"/>
      <c r="IT21" s="41"/>
      <c r="IU21" s="41"/>
      <c r="IV21" s="41"/>
    </row>
    <row r="22" spans="2:256" ht="20.100000000000001" customHeight="1" x14ac:dyDescent="0.25">
      <c r="B22" s="530" t="s">
        <v>64</v>
      </c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2"/>
      <c r="S22" s="114"/>
      <c r="IR22" s="50"/>
      <c r="IS22" s="41"/>
      <c r="IT22" s="41"/>
      <c r="IU22" s="41"/>
      <c r="IV22" s="41"/>
    </row>
    <row r="23" spans="2:256" ht="20.100000000000001" customHeight="1" x14ac:dyDescent="0.25">
      <c r="B23" s="53">
        <v>13</v>
      </c>
      <c r="C23" s="58" t="s">
        <v>82</v>
      </c>
      <c r="D23" s="60" t="s">
        <v>145</v>
      </c>
      <c r="E23" s="55"/>
      <c r="F23" s="55"/>
      <c r="G23" s="55"/>
      <c r="H23" s="55"/>
      <c r="I23" s="55"/>
      <c r="J23" s="55"/>
      <c r="K23" s="55"/>
      <c r="L23" s="55"/>
      <c r="M23" s="55"/>
      <c r="N23" s="56">
        <f>SUM(F23:I23)</f>
        <v>0</v>
      </c>
      <c r="O23" s="56">
        <f>SUM(J23:M23)</f>
        <v>0</v>
      </c>
      <c r="P23" s="55"/>
      <c r="Q23" s="55"/>
      <c r="R23" s="57"/>
      <c r="S23" s="114"/>
      <c r="IR23" s="50"/>
      <c r="IS23" s="41"/>
      <c r="IT23" s="41"/>
      <c r="IU23" s="41"/>
      <c r="IV23" s="41"/>
    </row>
    <row r="24" spans="2:256" ht="20.100000000000001" customHeight="1" x14ac:dyDescent="0.25">
      <c r="B24" s="53">
        <v>14</v>
      </c>
      <c r="C24" s="58" t="s">
        <v>25</v>
      </c>
      <c r="D24" s="60" t="s">
        <v>145</v>
      </c>
      <c r="E24" s="55"/>
      <c r="F24" s="55"/>
      <c r="G24" s="55"/>
      <c r="H24" s="55"/>
      <c r="I24" s="55"/>
      <c r="J24" s="55"/>
      <c r="K24" s="55"/>
      <c r="L24" s="55"/>
      <c r="M24" s="55"/>
      <c r="N24" s="56">
        <f>SUM(F24:I24)</f>
        <v>0</v>
      </c>
      <c r="O24" s="56">
        <f>SUM(J24:M24)</f>
        <v>0</v>
      </c>
      <c r="P24" s="55"/>
      <c r="Q24" s="55"/>
      <c r="R24" s="57"/>
      <c r="S24" s="114"/>
      <c r="IR24" s="50"/>
      <c r="IS24" s="41"/>
      <c r="IT24" s="41"/>
      <c r="IU24" s="41"/>
      <c r="IV24" s="41"/>
    </row>
    <row r="25" spans="2:256" ht="20.100000000000001" customHeight="1" x14ac:dyDescent="0.25">
      <c r="B25" s="42">
        <v>15</v>
      </c>
      <c r="C25" s="62" t="s">
        <v>51</v>
      </c>
      <c r="D25" s="60" t="s">
        <v>145</v>
      </c>
      <c r="E25" s="135">
        <f>SUM(E23+E24)</f>
        <v>0</v>
      </c>
      <c r="F25" s="135">
        <f>SUM(F23+F24)</f>
        <v>0</v>
      </c>
      <c r="G25" s="135">
        <f t="shared" ref="G25:Q25" si="3">SUM(G23+G24)</f>
        <v>0</v>
      </c>
      <c r="H25" s="135">
        <f t="shared" si="3"/>
        <v>0</v>
      </c>
      <c r="I25" s="135">
        <f t="shared" si="3"/>
        <v>0</v>
      </c>
      <c r="J25" s="135">
        <f t="shared" si="3"/>
        <v>0</v>
      </c>
      <c r="K25" s="135">
        <f t="shared" si="3"/>
        <v>0</v>
      </c>
      <c r="L25" s="135">
        <f t="shared" si="3"/>
        <v>0</v>
      </c>
      <c r="M25" s="135">
        <f t="shared" si="3"/>
        <v>0</v>
      </c>
      <c r="N25" s="135">
        <f t="shared" si="3"/>
        <v>0</v>
      </c>
      <c r="O25" s="135">
        <f t="shared" si="3"/>
        <v>0</v>
      </c>
      <c r="P25" s="135">
        <f t="shared" si="3"/>
        <v>0</v>
      </c>
      <c r="Q25" s="135">
        <f t="shared" si="3"/>
        <v>0</v>
      </c>
      <c r="R25" s="136">
        <f>SUM(R23+R24)</f>
        <v>0</v>
      </c>
      <c r="S25" s="114"/>
      <c r="IR25" s="50"/>
      <c r="IS25" s="41"/>
      <c r="IT25" s="41"/>
      <c r="IU25" s="41"/>
      <c r="IV25" s="41"/>
    </row>
    <row r="26" spans="2:256" ht="20.100000000000001" customHeight="1" x14ac:dyDescent="0.25">
      <c r="B26" s="42">
        <v>16</v>
      </c>
      <c r="C26" s="62" t="s">
        <v>99</v>
      </c>
      <c r="D26" s="60" t="s">
        <v>145</v>
      </c>
      <c r="E26" s="135">
        <f t="shared" ref="E26:Q26" si="4">SUM(E21-E25)</f>
        <v>0</v>
      </c>
      <c r="F26" s="135">
        <f t="shared" si="4"/>
        <v>0</v>
      </c>
      <c r="G26" s="135">
        <f t="shared" si="4"/>
        <v>0</v>
      </c>
      <c r="H26" s="135">
        <f t="shared" si="4"/>
        <v>0</v>
      </c>
      <c r="I26" s="135">
        <f t="shared" si="4"/>
        <v>0</v>
      </c>
      <c r="J26" s="135">
        <f t="shared" si="4"/>
        <v>0</v>
      </c>
      <c r="K26" s="135">
        <f t="shared" si="4"/>
        <v>0</v>
      </c>
      <c r="L26" s="135">
        <f t="shared" si="4"/>
        <v>0</v>
      </c>
      <c r="M26" s="135">
        <f t="shared" si="4"/>
        <v>0</v>
      </c>
      <c r="N26" s="135">
        <f t="shared" si="4"/>
        <v>0</v>
      </c>
      <c r="O26" s="135">
        <f t="shared" si="4"/>
        <v>0</v>
      </c>
      <c r="P26" s="135">
        <f t="shared" si="4"/>
        <v>0</v>
      </c>
      <c r="Q26" s="135">
        <f t="shared" si="4"/>
        <v>0</v>
      </c>
      <c r="R26" s="136">
        <f>SUM(R21-R25)</f>
        <v>0</v>
      </c>
      <c r="S26" s="114"/>
      <c r="IR26" s="50"/>
      <c r="IS26" s="41"/>
      <c r="IT26" s="41"/>
      <c r="IU26" s="41"/>
      <c r="IV26" s="41"/>
    </row>
    <row r="27" spans="2:256" ht="20.100000000000001" customHeight="1" x14ac:dyDescent="0.25">
      <c r="B27" s="42">
        <v>17</v>
      </c>
      <c r="C27" s="62" t="s">
        <v>100</v>
      </c>
      <c r="D27" s="60" t="s">
        <v>145</v>
      </c>
      <c r="E27" s="56">
        <f>SUM(E19+E26)</f>
        <v>0</v>
      </c>
      <c r="F27" s="56">
        <f>SUM(F19+F26)</f>
        <v>0</v>
      </c>
      <c r="G27" s="56">
        <f t="shared" ref="G27:Q27" si="5">SUM(G19+G26)</f>
        <v>0</v>
      </c>
      <c r="H27" s="56">
        <f t="shared" si="5"/>
        <v>0</v>
      </c>
      <c r="I27" s="56">
        <f t="shared" si="5"/>
        <v>0</v>
      </c>
      <c r="J27" s="56">
        <f t="shared" si="5"/>
        <v>0</v>
      </c>
      <c r="K27" s="56">
        <f t="shared" si="5"/>
        <v>0</v>
      </c>
      <c r="L27" s="56">
        <f t="shared" si="5"/>
        <v>0</v>
      </c>
      <c r="M27" s="56">
        <f t="shared" si="5"/>
        <v>0</v>
      </c>
      <c r="N27" s="56">
        <f t="shared" si="5"/>
        <v>0</v>
      </c>
      <c r="O27" s="56">
        <f t="shared" si="5"/>
        <v>0</v>
      </c>
      <c r="P27" s="56">
        <f t="shared" si="5"/>
        <v>0</v>
      </c>
      <c r="Q27" s="56">
        <f t="shared" si="5"/>
        <v>0</v>
      </c>
      <c r="R27" s="61">
        <f>SUM(R19+R26)</f>
        <v>0</v>
      </c>
      <c r="S27" s="114"/>
      <c r="IR27" s="50"/>
      <c r="IS27" s="41"/>
      <c r="IT27" s="41"/>
      <c r="IU27" s="41"/>
      <c r="IV27" s="41"/>
    </row>
    <row r="28" spans="2:256" ht="20.100000000000001" customHeight="1" x14ac:dyDescent="0.25">
      <c r="B28" s="42">
        <v>18</v>
      </c>
      <c r="C28" s="58" t="s">
        <v>151</v>
      </c>
      <c r="D28" s="60" t="s">
        <v>145</v>
      </c>
      <c r="E28" s="131"/>
      <c r="F28" s="131">
        <f>F27*16%</f>
        <v>0</v>
      </c>
      <c r="G28" s="131">
        <f t="shared" ref="G28:M28" si="6">G27*16%</f>
        <v>0</v>
      </c>
      <c r="H28" s="131">
        <f t="shared" si="6"/>
        <v>0</v>
      </c>
      <c r="I28" s="131">
        <f t="shared" si="6"/>
        <v>0</v>
      </c>
      <c r="J28" s="131">
        <f t="shared" si="6"/>
        <v>0</v>
      </c>
      <c r="K28" s="131">
        <f t="shared" si="6"/>
        <v>0</v>
      </c>
      <c r="L28" s="131">
        <f t="shared" si="6"/>
        <v>0</v>
      </c>
      <c r="M28" s="131">
        <f t="shared" si="6"/>
        <v>0</v>
      </c>
      <c r="N28" s="135">
        <f>SUM(F28:I28)</f>
        <v>0</v>
      </c>
      <c r="O28" s="135">
        <f>SUM(J28:M28)</f>
        <v>0</v>
      </c>
      <c r="P28" s="131">
        <f>P27*16%</f>
        <v>0</v>
      </c>
      <c r="Q28" s="131">
        <f>Q27*16%</f>
        <v>0</v>
      </c>
      <c r="R28" s="131">
        <f>R27*16%</f>
        <v>0</v>
      </c>
      <c r="S28" s="114"/>
      <c r="IR28" s="50"/>
      <c r="IS28" s="41"/>
      <c r="IT28" s="41"/>
      <c r="IU28" s="41"/>
      <c r="IV28" s="41"/>
    </row>
    <row r="29" spans="2:256" s="93" customFormat="1" ht="20.100000000000001" customHeight="1" thickBot="1" x14ac:dyDescent="0.3">
      <c r="B29" s="141">
        <v>19</v>
      </c>
      <c r="C29" s="137" t="s">
        <v>101</v>
      </c>
      <c r="D29" s="138" t="s">
        <v>145</v>
      </c>
      <c r="E29" s="139">
        <f t="shared" ref="E29:Q29" si="7">SUM(E27-E28)</f>
        <v>0</v>
      </c>
      <c r="F29" s="139">
        <f t="shared" si="7"/>
        <v>0</v>
      </c>
      <c r="G29" s="139">
        <f>SUM(G27-G28)</f>
        <v>0</v>
      </c>
      <c r="H29" s="139">
        <f t="shared" si="7"/>
        <v>0</v>
      </c>
      <c r="I29" s="139">
        <f t="shared" si="7"/>
        <v>0</v>
      </c>
      <c r="J29" s="139">
        <f t="shared" si="7"/>
        <v>0</v>
      </c>
      <c r="K29" s="139">
        <f t="shared" si="7"/>
        <v>0</v>
      </c>
      <c r="L29" s="139">
        <f t="shared" si="7"/>
        <v>0</v>
      </c>
      <c r="M29" s="139">
        <f t="shared" si="7"/>
        <v>0</v>
      </c>
      <c r="N29" s="139">
        <f>SUM(N27-N28)</f>
        <v>0</v>
      </c>
      <c r="O29" s="139">
        <f t="shared" si="7"/>
        <v>0</v>
      </c>
      <c r="P29" s="139">
        <f t="shared" si="7"/>
        <v>0</v>
      </c>
      <c r="Q29" s="139">
        <f t="shared" si="7"/>
        <v>0</v>
      </c>
      <c r="R29" s="140">
        <f>SUM(R27-R28)</f>
        <v>0</v>
      </c>
      <c r="S29" s="92"/>
      <c r="IR29" s="45"/>
      <c r="IS29" s="44"/>
      <c r="IT29" s="44"/>
      <c r="IU29" s="44"/>
      <c r="IV29" s="44"/>
    </row>
    <row r="30" spans="2:256" s="118" customFormat="1" ht="3" customHeight="1" x14ac:dyDescent="0.25">
      <c r="B30" s="115"/>
      <c r="C30" s="116"/>
      <c r="D30" s="115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IR30" s="43"/>
      <c r="IS30" s="44"/>
      <c r="IT30" s="44"/>
      <c r="IU30" s="44"/>
      <c r="IV30" s="44"/>
    </row>
    <row r="31" spans="2:256" s="47" customFormat="1" ht="15" hidden="1" customHeight="1" x14ac:dyDescent="0.25">
      <c r="B31" s="46"/>
      <c r="D31" s="46"/>
      <c r="IR31" s="40"/>
      <c r="IS31" s="41"/>
      <c r="IT31" s="41"/>
      <c r="IU31" s="41"/>
      <c r="IV31" s="41"/>
    </row>
    <row r="32" spans="2:256" ht="15" hidden="1" customHeight="1" x14ac:dyDescent="0.25">
      <c r="IR32" s="50"/>
      <c r="IS32" s="41"/>
      <c r="IT32" s="41"/>
      <c r="IU32" s="41"/>
      <c r="IV32" s="41"/>
    </row>
    <row r="33" spans="5:256" ht="15" hidden="1" customHeight="1" x14ac:dyDescent="0.25">
      <c r="IR33" s="50"/>
      <c r="IS33" s="41"/>
      <c r="IT33" s="41"/>
      <c r="IU33" s="41"/>
      <c r="IV33" s="41"/>
    </row>
    <row r="34" spans="5:256" ht="15" hidden="1" customHeight="1" x14ac:dyDescent="0.25">
      <c r="IR34" s="50"/>
      <c r="IS34" s="41"/>
      <c r="IT34" s="41"/>
      <c r="IU34" s="41"/>
      <c r="IV34" s="41"/>
    </row>
    <row r="35" spans="5:256" ht="15" hidden="1" customHeight="1" x14ac:dyDescent="0.25">
      <c r="IR35" s="50"/>
      <c r="IS35" s="41"/>
      <c r="IT35" s="41"/>
      <c r="IU35" s="41"/>
      <c r="IV35" s="41"/>
    </row>
    <row r="36" spans="5:256" ht="15" hidden="1" customHeight="1" x14ac:dyDescent="0.25">
      <c r="IR36" s="50"/>
      <c r="IS36" s="41"/>
      <c r="IT36" s="41"/>
      <c r="IU36" s="41"/>
      <c r="IV36" s="41"/>
    </row>
    <row r="37" spans="5:256" ht="15" hidden="1" customHeight="1" x14ac:dyDescent="0.25">
      <c r="IR37" s="50"/>
      <c r="IS37" s="41"/>
      <c r="IT37" s="41"/>
      <c r="IU37" s="41"/>
      <c r="IV37" s="41"/>
    </row>
    <row r="38" spans="5:256" ht="15" hidden="1" customHeight="1" x14ac:dyDescent="0.25">
      <c r="IR38" s="95"/>
      <c r="IS38" s="95"/>
      <c r="IT38" s="95"/>
      <c r="IU38" s="95"/>
      <c r="IV38" s="95"/>
    </row>
    <row r="39" spans="5:256" x14ac:dyDescent="0.25"/>
    <row r="40" spans="5:256" x14ac:dyDescent="0.25"/>
    <row r="41" spans="5:256" x14ac:dyDescent="0.25">
      <c r="E41" s="51">
        <f>IF('Prognoza veniturilor'!D48-'Prognoza cheltuielilor'!C20&gt;0,'Prognoza veniturilor'!D48-'Prognoza cheltuielilor'!C20,0)</f>
        <v>0</v>
      </c>
      <c r="F41" s="51">
        <f>IF('Prognoza veniturilor'!E48-'Prognoza cheltuielilor'!D20&gt;0,'Prognoza veniturilor'!E48-'Prognoza cheltuielilor'!D20,0)</f>
        <v>0</v>
      </c>
    </row>
    <row r="42" spans="5:256" x14ac:dyDescent="0.25">
      <c r="E42" s="49">
        <f>IF('Prognoza veniturilor'!D48-'Prognoza cheltuielilor'!C20&lt;0,-'Prognoza veniturilor'!D48+'Prognoza cheltuielilor'!C20,0)</f>
        <v>0</v>
      </c>
      <c r="F42" s="49">
        <f>IF('Prognoza veniturilor'!E48-'Prognoza cheltuielilor'!D20&lt;0,-'Prognoza veniturilor'!E48+'Prognoza cheltuielilor'!D20,0)</f>
        <v>0</v>
      </c>
    </row>
    <row r="43" spans="5:256" x14ac:dyDescent="0.25"/>
    <row r="44" spans="5:256" x14ac:dyDescent="0.25"/>
    <row r="45" spans="5:256" x14ac:dyDescent="0.25"/>
    <row r="46" spans="5:256" x14ac:dyDescent="0.25"/>
    <row r="47" spans="5:256" x14ac:dyDescent="0.25"/>
    <row r="48" spans="5:256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</sheetData>
  <customSheetViews>
    <customSheetView guid="{CFCAA516-04A4-438F-9C9F-E85EB651FC1F}" scale="75" hiddenRows="1" showRuler="0" topLeftCell="A21">
      <selection activeCell="C12" sqref="C12:C13"/>
      <rowBreaks count="2" manualBreakCount="2">
        <brk id="57" max="19" man="1"/>
        <brk id="75" max="19" man="1"/>
      </rowBreaks>
      <colBreaks count="1" manualBreakCount="1">
        <brk id="19" max="1048575" man="1"/>
      </colBreaks>
      <pageMargins left="0.19" right="0.5" top="0.23" bottom="0.13" header="0.24" footer="0.13"/>
      <printOptions horizontalCentered="1" verticalCentered="1"/>
      <pageSetup paperSize="9" scale="57" orientation="landscape" horizontalDpi="300" verticalDpi="300" r:id="rId1"/>
      <headerFooter alignWithMargins="0"/>
    </customSheetView>
    <customSheetView guid="{63BBC9A1-BC43-11D7-8BCA-000255C26D10}" scale="75" showPageBreaks="1" printArea="1" hiddenRows="1" showRuler="0" topLeftCell="A41">
      <selection activeCell="F72" sqref="F72"/>
      <rowBreaks count="2" manualBreakCount="2">
        <brk id="57" max="19" man="1"/>
        <brk id="75" max="19" man="1"/>
      </rowBreaks>
      <colBreaks count="1" manualBreakCount="1">
        <brk id="19" max="1048575" man="1"/>
      </colBreaks>
      <pageMargins left="0.19" right="0.5" top="0.23" bottom="0.13" header="0.24" footer="0.13"/>
      <printOptions horizontalCentered="1" verticalCentered="1"/>
      <pageSetup paperSize="9" scale="57" orientation="landscape" horizontalDpi="300" verticalDpi="300" r:id="rId2"/>
      <headerFooter alignWithMargins="0"/>
    </customSheetView>
  </customSheetViews>
  <mergeCells count="17">
    <mergeCell ref="C3:P3"/>
    <mergeCell ref="B2:P2"/>
    <mergeCell ref="O5:O6"/>
    <mergeCell ref="B7:R7"/>
    <mergeCell ref="B13:R13"/>
    <mergeCell ref="E5:E6"/>
    <mergeCell ref="N5:N6"/>
    <mergeCell ref="Q1:R2"/>
    <mergeCell ref="B1:P1"/>
    <mergeCell ref="B20:R20"/>
    <mergeCell ref="B22:R22"/>
    <mergeCell ref="P5:P6"/>
    <mergeCell ref="Q5:Q6"/>
    <mergeCell ref="B4:R4"/>
    <mergeCell ref="F5:I5"/>
    <mergeCell ref="J5:M5"/>
    <mergeCell ref="R5:R6"/>
  </mergeCells>
  <phoneticPr fontId="5" type="noConversion"/>
  <dataValidations count="1">
    <dataValidation errorStyle="information" allowBlank="1" showInputMessage="1" showErrorMessage="1" sqref="E27:R28 E21:R21 E23:R24 E8:R11 E14:R17"/>
  </dataValidations>
  <printOptions horizontalCentered="1" verticalCentered="1"/>
  <pageMargins left="0.19" right="0.5" top="0.23" bottom="2.37" header="0.24" footer="0.13"/>
  <pageSetup paperSize="9" scale="46" fitToHeight="0" orientation="landscape" r:id="rId3"/>
  <headerFooter alignWithMargins="0">
    <oddFooter>&amp;L&amp;A&amp;C&amp;D&amp;R&amp;P/&amp;N</oddFooter>
  </headerFooter>
  <rowBreaks count="1" manualBreakCount="1">
    <brk id="29" max="19" man="1"/>
  </rowBreaks>
  <ignoredErrors>
    <ignoredError sqref="O28" unlockedFormula="1"/>
    <ignoredError sqref="N28" formulaRange="1" unlockedFormula="1"/>
  </ignoredError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56"/>
    <pageSetUpPr fitToPage="1"/>
  </sheetPr>
  <dimension ref="A1:AJ268"/>
  <sheetViews>
    <sheetView topLeftCell="A25" zoomScale="110" zoomScaleNormal="110" workbookViewId="0">
      <selection activeCell="F33" sqref="F33"/>
    </sheetView>
  </sheetViews>
  <sheetFormatPr defaultColWidth="9.109375" defaultRowHeight="13.2" x14ac:dyDescent="0.25"/>
  <cols>
    <col min="1" max="1" width="6.33203125" style="151" customWidth="1"/>
    <col min="2" max="2" width="4" style="154" bestFit="1" customWidth="1"/>
    <col min="3" max="3" width="52.44140625" style="154" customWidth="1"/>
    <col min="4" max="4" width="20.109375" style="154" customWidth="1"/>
    <col min="5" max="9" width="17.33203125" style="154" customWidth="1"/>
    <col min="10" max="36" width="9.109375" style="153"/>
    <col min="37" max="16384" width="9.109375" style="154"/>
  </cols>
  <sheetData>
    <row r="1" spans="1:36" s="146" customFormat="1" ht="15.75" customHeight="1" x14ac:dyDescent="0.25">
      <c r="A1" s="143"/>
      <c r="B1" s="547" t="s">
        <v>154</v>
      </c>
      <c r="C1" s="548"/>
      <c r="D1" s="548"/>
      <c r="E1" s="548"/>
      <c r="F1" s="548"/>
      <c r="G1" s="548"/>
      <c r="H1" s="452" t="s">
        <v>421</v>
      </c>
      <c r="I1" s="520"/>
      <c r="J1" s="144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</row>
    <row r="2" spans="1:36" s="143" customFormat="1" ht="17.399999999999999" x14ac:dyDescent="0.25">
      <c r="A2" s="146"/>
      <c r="B2" s="549" t="s">
        <v>230</v>
      </c>
      <c r="C2" s="550"/>
      <c r="D2" s="550"/>
      <c r="E2" s="550"/>
      <c r="F2" s="550"/>
      <c r="G2" s="550"/>
      <c r="H2" s="454"/>
      <c r="I2" s="521"/>
      <c r="J2" s="144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</row>
    <row r="3" spans="1:36" s="150" customFormat="1" ht="18.75" customHeight="1" x14ac:dyDescent="0.25">
      <c r="A3" s="147"/>
      <c r="B3" s="420"/>
      <c r="C3" s="549" t="str">
        <f>CPP!$C$3</f>
        <v>ASOCIAȚIA GRUPUL LOCAL DE PESCUIT LOTRU-OLT MIJLOCIU</v>
      </c>
      <c r="D3" s="550"/>
      <c r="E3" s="550"/>
      <c r="F3" s="550"/>
      <c r="G3" s="550"/>
      <c r="H3" s="421"/>
      <c r="I3" s="421"/>
      <c r="J3" s="148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</row>
    <row r="4" spans="1:36" s="269" customFormat="1" ht="13.8" x14ac:dyDescent="0.25">
      <c r="A4" s="267"/>
      <c r="B4" s="544" t="s">
        <v>190</v>
      </c>
      <c r="C4" s="545"/>
      <c r="D4" s="545"/>
      <c r="E4" s="545"/>
      <c r="F4" s="545"/>
      <c r="G4" s="545"/>
      <c r="H4" s="545"/>
      <c r="I4" s="546"/>
      <c r="J4" s="26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</row>
    <row r="5" spans="1:36" s="153" customFormat="1" ht="45.75" customHeight="1" x14ac:dyDescent="0.25">
      <c r="A5" s="155"/>
      <c r="B5" s="66"/>
      <c r="C5" s="252"/>
      <c r="D5" s="39" t="s">
        <v>196</v>
      </c>
      <c r="E5" s="70" t="s">
        <v>28</v>
      </c>
      <c r="F5" s="70" t="s">
        <v>29</v>
      </c>
      <c r="G5" s="70" t="s">
        <v>104</v>
      </c>
      <c r="H5" s="70" t="s">
        <v>105</v>
      </c>
      <c r="I5" s="219" t="s">
        <v>106</v>
      </c>
      <c r="J5" s="152"/>
    </row>
    <row r="6" spans="1:36" s="153" customFormat="1" x14ac:dyDescent="0.25">
      <c r="A6" s="155"/>
      <c r="B6" s="66">
        <v>1</v>
      </c>
      <c r="C6" s="253" t="s">
        <v>112</v>
      </c>
      <c r="D6" s="131"/>
      <c r="E6" s="131"/>
      <c r="F6" s="131"/>
      <c r="G6" s="131"/>
      <c r="H6" s="131"/>
      <c r="I6" s="254"/>
      <c r="J6" s="152"/>
    </row>
    <row r="7" spans="1:36" s="153" customFormat="1" x14ac:dyDescent="0.25">
      <c r="A7" s="155"/>
      <c r="B7" s="66">
        <v>2</v>
      </c>
      <c r="C7" s="253" t="s">
        <v>113</v>
      </c>
      <c r="D7" s="131"/>
      <c r="E7" s="131"/>
      <c r="F7" s="131"/>
      <c r="G7" s="131"/>
      <c r="H7" s="131"/>
      <c r="I7" s="254"/>
      <c r="J7" s="152"/>
    </row>
    <row r="8" spans="1:36" s="153" customFormat="1" ht="15.75" customHeight="1" x14ac:dyDescent="0.25">
      <c r="A8" s="155"/>
      <c r="B8" s="142" t="s">
        <v>124</v>
      </c>
      <c r="C8" s="252" t="s">
        <v>126</v>
      </c>
      <c r="D8" s="255">
        <f t="shared" ref="D8:I8" si="0">D6-D7</f>
        <v>0</v>
      </c>
      <c r="E8" s="255">
        <f t="shared" si="0"/>
        <v>0</v>
      </c>
      <c r="F8" s="255">
        <f t="shared" si="0"/>
        <v>0</v>
      </c>
      <c r="G8" s="255">
        <f t="shared" si="0"/>
        <v>0</v>
      </c>
      <c r="H8" s="255">
        <f t="shared" si="0"/>
        <v>0</v>
      </c>
      <c r="I8" s="256">
        <f t="shared" si="0"/>
        <v>0</v>
      </c>
      <c r="J8" s="152"/>
    </row>
    <row r="9" spans="1:36" s="153" customFormat="1" x14ac:dyDescent="0.25">
      <c r="A9" s="155"/>
      <c r="B9" s="66">
        <v>3</v>
      </c>
      <c r="C9" s="253" t="s">
        <v>107</v>
      </c>
      <c r="D9" s="131"/>
      <c r="E9" s="131"/>
      <c r="F9" s="131"/>
      <c r="G9" s="131"/>
      <c r="H9" s="131"/>
      <c r="I9" s="254"/>
      <c r="J9" s="152"/>
    </row>
    <row r="10" spans="1:36" s="153" customFormat="1" x14ac:dyDescent="0.25">
      <c r="A10" s="155"/>
      <c r="B10" s="66">
        <v>4</v>
      </c>
      <c r="C10" s="253" t="s">
        <v>114</v>
      </c>
      <c r="D10" s="131"/>
      <c r="E10" s="131"/>
      <c r="F10" s="131"/>
      <c r="G10" s="131"/>
      <c r="H10" s="131"/>
      <c r="I10" s="254"/>
      <c r="J10" s="152"/>
    </row>
    <row r="11" spans="1:36" s="153" customFormat="1" x14ac:dyDescent="0.25">
      <c r="A11" s="155"/>
      <c r="B11" s="66">
        <v>5</v>
      </c>
      <c r="C11" s="253" t="s">
        <v>115</v>
      </c>
      <c r="D11" s="131"/>
      <c r="E11" s="131"/>
      <c r="F11" s="131"/>
      <c r="G11" s="131"/>
      <c r="H11" s="131"/>
      <c r="I11" s="254"/>
      <c r="J11" s="152"/>
    </row>
    <row r="12" spans="1:36" s="153" customFormat="1" x14ac:dyDescent="0.25">
      <c r="A12" s="155"/>
      <c r="B12" s="142" t="s">
        <v>125</v>
      </c>
      <c r="C12" s="252" t="s">
        <v>127</v>
      </c>
      <c r="D12" s="255">
        <f t="shared" ref="D12:I12" si="1">D9+D10+D11</f>
        <v>0</v>
      </c>
      <c r="E12" s="255">
        <f t="shared" si="1"/>
        <v>0</v>
      </c>
      <c r="F12" s="255">
        <f t="shared" si="1"/>
        <v>0</v>
      </c>
      <c r="G12" s="255">
        <f t="shared" si="1"/>
        <v>0</v>
      </c>
      <c r="H12" s="255">
        <f t="shared" si="1"/>
        <v>0</v>
      </c>
      <c r="I12" s="256">
        <f t="shared" si="1"/>
        <v>0</v>
      </c>
      <c r="J12" s="152"/>
    </row>
    <row r="13" spans="1:36" s="153" customFormat="1" ht="12.75" customHeight="1" x14ac:dyDescent="0.25">
      <c r="A13" s="155"/>
      <c r="B13" s="66"/>
      <c r="C13" s="252"/>
      <c r="D13" s="257"/>
      <c r="E13" s="257"/>
      <c r="F13" s="257"/>
      <c r="G13" s="257"/>
      <c r="H13" s="257"/>
      <c r="I13" s="258"/>
      <c r="J13" s="152"/>
    </row>
    <row r="14" spans="1:36" s="266" customFormat="1" ht="13.8" x14ac:dyDescent="0.25">
      <c r="A14" s="261"/>
      <c r="B14" s="262"/>
      <c r="C14" s="263" t="s">
        <v>128</v>
      </c>
      <c r="D14" s="77">
        <f t="shared" ref="D14:I14" si="2">D8+D12</f>
        <v>0</v>
      </c>
      <c r="E14" s="77">
        <f t="shared" si="2"/>
        <v>0</v>
      </c>
      <c r="F14" s="77">
        <f t="shared" si="2"/>
        <v>0</v>
      </c>
      <c r="G14" s="77">
        <f t="shared" si="2"/>
        <v>0</v>
      </c>
      <c r="H14" s="77">
        <f t="shared" si="2"/>
        <v>0</v>
      </c>
      <c r="I14" s="79">
        <f t="shared" si="2"/>
        <v>0</v>
      </c>
      <c r="J14" s="264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</row>
    <row r="15" spans="1:36" s="159" customFormat="1" x14ac:dyDescent="0.25">
      <c r="A15" s="160"/>
      <c r="B15" s="142" t="s">
        <v>129</v>
      </c>
      <c r="C15" s="62" t="s">
        <v>116</v>
      </c>
      <c r="D15" s="255">
        <f t="shared" ref="D15:I15" si="3">SUM(D16:D18)</f>
        <v>0</v>
      </c>
      <c r="E15" s="255">
        <f t="shared" si="3"/>
        <v>0</v>
      </c>
      <c r="F15" s="255">
        <f t="shared" si="3"/>
        <v>0</v>
      </c>
      <c r="G15" s="255">
        <f t="shared" si="3"/>
        <v>0</v>
      </c>
      <c r="H15" s="255">
        <f t="shared" si="3"/>
        <v>0</v>
      </c>
      <c r="I15" s="256">
        <f t="shared" si="3"/>
        <v>0</v>
      </c>
      <c r="J15" s="158"/>
    </row>
    <row r="16" spans="1:36" s="153" customFormat="1" x14ac:dyDescent="0.25">
      <c r="A16" s="155"/>
      <c r="B16" s="66">
        <v>6</v>
      </c>
      <c r="C16" s="253" t="s">
        <v>117</v>
      </c>
      <c r="D16" s="131"/>
      <c r="E16" s="131"/>
      <c r="F16" s="131"/>
      <c r="G16" s="131"/>
      <c r="H16" s="131"/>
      <c r="I16" s="254"/>
      <c r="J16" s="152"/>
    </row>
    <row r="17" spans="1:36" s="153" customFormat="1" x14ac:dyDescent="0.25">
      <c r="A17" s="155"/>
      <c r="B17" s="66">
        <v>7</v>
      </c>
      <c r="C17" s="253" t="s">
        <v>118</v>
      </c>
      <c r="D17" s="131"/>
      <c r="E17" s="131"/>
      <c r="F17" s="131"/>
      <c r="G17" s="131"/>
      <c r="H17" s="131"/>
      <c r="I17" s="254"/>
      <c r="J17" s="152"/>
    </row>
    <row r="18" spans="1:36" s="153" customFormat="1" x14ac:dyDescent="0.25">
      <c r="A18" s="155"/>
      <c r="B18" s="66">
        <v>8</v>
      </c>
      <c r="C18" s="253" t="s">
        <v>119</v>
      </c>
      <c r="D18" s="131"/>
      <c r="E18" s="131"/>
      <c r="F18" s="131"/>
      <c r="G18" s="131"/>
      <c r="H18" s="131"/>
      <c r="I18" s="254"/>
      <c r="J18" s="152"/>
    </row>
    <row r="19" spans="1:36" s="159" customFormat="1" ht="26.4" x14ac:dyDescent="0.25">
      <c r="A19" s="160"/>
      <c r="B19" s="142" t="s">
        <v>130</v>
      </c>
      <c r="C19" s="62" t="s">
        <v>120</v>
      </c>
      <c r="D19" s="255">
        <f t="shared" ref="D19:I19" si="4">SUM(D20:D22)</f>
        <v>0</v>
      </c>
      <c r="E19" s="255">
        <f t="shared" si="4"/>
        <v>0</v>
      </c>
      <c r="F19" s="255">
        <f t="shared" si="4"/>
        <v>0</v>
      </c>
      <c r="G19" s="255">
        <f t="shared" si="4"/>
        <v>0</v>
      </c>
      <c r="H19" s="255">
        <f t="shared" si="4"/>
        <v>0</v>
      </c>
      <c r="I19" s="256">
        <f t="shared" si="4"/>
        <v>0</v>
      </c>
      <c r="J19" s="158"/>
    </row>
    <row r="20" spans="1:36" s="153" customFormat="1" x14ac:dyDescent="0.25">
      <c r="A20" s="155"/>
      <c r="B20" s="66">
        <v>9</v>
      </c>
      <c r="C20" s="253" t="s">
        <v>117</v>
      </c>
      <c r="D20" s="131"/>
      <c r="E20" s="131"/>
      <c r="F20" s="131"/>
      <c r="G20" s="131"/>
      <c r="H20" s="131"/>
      <c r="I20" s="254"/>
      <c r="J20" s="152"/>
    </row>
    <row r="21" spans="1:36" s="153" customFormat="1" x14ac:dyDescent="0.25">
      <c r="A21" s="155"/>
      <c r="B21" s="66">
        <v>10</v>
      </c>
      <c r="C21" s="253" t="s">
        <v>118</v>
      </c>
      <c r="D21" s="131"/>
      <c r="E21" s="131"/>
      <c r="F21" s="131"/>
      <c r="G21" s="131"/>
      <c r="H21" s="131"/>
      <c r="I21" s="254"/>
      <c r="J21" s="152"/>
    </row>
    <row r="22" spans="1:36" s="153" customFormat="1" x14ac:dyDescent="0.25">
      <c r="A22" s="155"/>
      <c r="B22" s="66">
        <v>11</v>
      </c>
      <c r="C22" s="253" t="s">
        <v>119</v>
      </c>
      <c r="D22" s="131"/>
      <c r="E22" s="131"/>
      <c r="F22" s="131"/>
      <c r="G22" s="131"/>
      <c r="H22" s="131"/>
      <c r="I22" s="254"/>
      <c r="J22" s="152"/>
    </row>
    <row r="23" spans="1:36" s="159" customFormat="1" ht="15.75" customHeight="1" x14ac:dyDescent="0.25">
      <c r="A23" s="160"/>
      <c r="B23" s="142" t="s">
        <v>131</v>
      </c>
      <c r="C23" s="252" t="s">
        <v>43</v>
      </c>
      <c r="D23" s="259"/>
      <c r="E23" s="259"/>
      <c r="F23" s="259"/>
      <c r="G23" s="259"/>
      <c r="H23" s="259"/>
      <c r="I23" s="260"/>
      <c r="J23" s="158"/>
    </row>
    <row r="24" spans="1:36" s="153" customFormat="1" x14ac:dyDescent="0.25">
      <c r="A24" s="155"/>
      <c r="B24" s="66">
        <v>12</v>
      </c>
      <c r="C24" s="253" t="s">
        <v>108</v>
      </c>
      <c r="D24" s="131"/>
      <c r="E24" s="131"/>
      <c r="F24" s="131"/>
      <c r="G24" s="131"/>
      <c r="H24" s="131"/>
      <c r="I24" s="254"/>
      <c r="J24" s="152"/>
    </row>
    <row r="25" spans="1:36" s="153" customFormat="1" x14ac:dyDescent="0.25">
      <c r="A25" s="155"/>
      <c r="B25" s="66">
        <v>13</v>
      </c>
      <c r="C25" s="253" t="s">
        <v>121</v>
      </c>
      <c r="D25" s="131"/>
      <c r="E25" s="131"/>
      <c r="F25" s="131"/>
      <c r="G25" s="131"/>
      <c r="H25" s="131"/>
      <c r="I25" s="254"/>
      <c r="J25" s="152"/>
    </row>
    <row r="26" spans="1:36" s="153" customFormat="1" x14ac:dyDescent="0.25">
      <c r="A26" s="155"/>
      <c r="B26" s="66">
        <v>14</v>
      </c>
      <c r="C26" s="253" t="s">
        <v>122</v>
      </c>
      <c r="D26" s="131"/>
      <c r="E26" s="131"/>
      <c r="F26" s="131"/>
      <c r="G26" s="131"/>
      <c r="H26" s="131"/>
      <c r="I26" s="254"/>
      <c r="J26" s="152"/>
    </row>
    <row r="27" spans="1:36" s="153" customFormat="1" x14ac:dyDescent="0.25">
      <c r="A27" s="155"/>
      <c r="B27" s="66">
        <v>15</v>
      </c>
      <c r="C27" s="253" t="s">
        <v>123</v>
      </c>
      <c r="D27" s="131"/>
      <c r="E27" s="131"/>
      <c r="F27" s="131"/>
      <c r="G27" s="131"/>
      <c r="H27" s="131"/>
      <c r="I27" s="254"/>
      <c r="J27" s="152"/>
    </row>
    <row r="28" spans="1:36" s="153" customFormat="1" x14ac:dyDescent="0.25">
      <c r="A28" s="155"/>
      <c r="B28" s="66">
        <v>16</v>
      </c>
      <c r="C28" s="253" t="s">
        <v>109</v>
      </c>
      <c r="D28" s="131"/>
      <c r="E28" s="131"/>
      <c r="F28" s="131"/>
      <c r="G28" s="131"/>
      <c r="H28" s="131"/>
      <c r="I28" s="254"/>
      <c r="J28" s="152"/>
    </row>
    <row r="29" spans="1:36" s="153" customFormat="1" x14ac:dyDescent="0.25">
      <c r="A29" s="155"/>
      <c r="B29" s="142" t="s">
        <v>132</v>
      </c>
      <c r="C29" s="252" t="s">
        <v>110</v>
      </c>
      <c r="D29" s="255">
        <f t="shared" ref="D29:I29" si="5">D24+D25+D28</f>
        <v>0</v>
      </c>
      <c r="E29" s="255">
        <f t="shared" si="5"/>
        <v>0</v>
      </c>
      <c r="F29" s="255">
        <f t="shared" si="5"/>
        <v>0</v>
      </c>
      <c r="G29" s="255">
        <f t="shared" si="5"/>
        <v>0</v>
      </c>
      <c r="H29" s="255">
        <f t="shared" si="5"/>
        <v>0</v>
      </c>
      <c r="I29" s="256">
        <f t="shared" si="5"/>
        <v>0</v>
      </c>
      <c r="J29" s="152"/>
    </row>
    <row r="30" spans="1:36" s="273" customFormat="1" ht="14.4" thickBot="1" x14ac:dyDescent="0.3">
      <c r="A30" s="270"/>
      <c r="B30" s="271"/>
      <c r="C30" s="272" t="s">
        <v>111</v>
      </c>
      <c r="D30" s="81">
        <f t="shared" ref="D30:I30" si="6">D15+D19+D23+D29</f>
        <v>0</v>
      </c>
      <c r="E30" s="81">
        <f t="shared" si="6"/>
        <v>0</v>
      </c>
      <c r="F30" s="81">
        <f t="shared" si="6"/>
        <v>0</v>
      </c>
      <c r="G30" s="81">
        <f t="shared" si="6"/>
        <v>0</v>
      </c>
      <c r="H30" s="81">
        <f t="shared" si="6"/>
        <v>0</v>
      </c>
      <c r="I30" s="83">
        <f t="shared" si="6"/>
        <v>0</v>
      </c>
      <c r="J30" s="26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</row>
    <row r="31" spans="1:36" s="153" customFormat="1" x14ac:dyDescent="0.25">
      <c r="A31" s="163"/>
      <c r="B31" s="164"/>
      <c r="C31" s="164"/>
      <c r="D31" s="164"/>
      <c r="E31" s="164"/>
      <c r="F31" s="164"/>
      <c r="G31" s="164"/>
      <c r="H31" s="164"/>
      <c r="I31" s="164"/>
    </row>
    <row r="32" spans="1:36" s="153" customFormat="1" x14ac:dyDescent="0.25">
      <c r="A32" s="155"/>
      <c r="C32" s="153" t="s">
        <v>133</v>
      </c>
      <c r="D32" s="307">
        <f t="shared" ref="D32:I32" si="7">D14-D30</f>
        <v>0</v>
      </c>
      <c r="E32" s="165">
        <f t="shared" si="7"/>
        <v>0</v>
      </c>
      <c r="F32" s="165">
        <f t="shared" si="7"/>
        <v>0</v>
      </c>
      <c r="G32" s="165">
        <f t="shared" si="7"/>
        <v>0</v>
      </c>
      <c r="H32" s="165">
        <f t="shared" si="7"/>
        <v>0</v>
      </c>
      <c r="I32" s="165">
        <f t="shared" si="7"/>
        <v>0</v>
      </c>
    </row>
    <row r="33" spans="1:1" s="153" customFormat="1" x14ac:dyDescent="0.25">
      <c r="A33" s="155"/>
    </row>
    <row r="34" spans="1:1" s="153" customFormat="1" x14ac:dyDescent="0.25">
      <c r="A34" s="155"/>
    </row>
    <row r="35" spans="1:1" s="153" customFormat="1" x14ac:dyDescent="0.25">
      <c r="A35" s="155"/>
    </row>
    <row r="36" spans="1:1" s="153" customFormat="1" x14ac:dyDescent="0.25">
      <c r="A36" s="155"/>
    </row>
    <row r="37" spans="1:1" s="153" customFormat="1" x14ac:dyDescent="0.25">
      <c r="A37" s="155"/>
    </row>
    <row r="38" spans="1:1" s="153" customFormat="1" x14ac:dyDescent="0.25">
      <c r="A38" s="155"/>
    </row>
    <row r="39" spans="1:1" s="153" customFormat="1" x14ac:dyDescent="0.25">
      <c r="A39" s="155"/>
    </row>
    <row r="40" spans="1:1" s="153" customFormat="1" x14ac:dyDescent="0.25">
      <c r="A40" s="155"/>
    </row>
    <row r="41" spans="1:1" s="153" customFormat="1" x14ac:dyDescent="0.25">
      <c r="A41" s="155"/>
    </row>
    <row r="42" spans="1:1" s="153" customFormat="1" x14ac:dyDescent="0.25">
      <c r="A42" s="155"/>
    </row>
    <row r="43" spans="1:1" s="153" customFormat="1" x14ac:dyDescent="0.25">
      <c r="A43" s="155"/>
    </row>
    <row r="44" spans="1:1" s="153" customFormat="1" x14ac:dyDescent="0.25">
      <c r="A44" s="155"/>
    </row>
    <row r="45" spans="1:1" s="153" customFormat="1" x14ac:dyDescent="0.25">
      <c r="A45" s="155"/>
    </row>
    <row r="46" spans="1:1" s="153" customFormat="1" x14ac:dyDescent="0.25">
      <c r="A46" s="155"/>
    </row>
    <row r="47" spans="1:1" s="153" customFormat="1" x14ac:dyDescent="0.25">
      <c r="A47" s="155"/>
    </row>
    <row r="48" spans="1:1" s="153" customFormat="1" x14ac:dyDescent="0.25">
      <c r="A48" s="155"/>
    </row>
    <row r="49" spans="1:1" s="153" customFormat="1" x14ac:dyDescent="0.25">
      <c r="A49" s="155"/>
    </row>
    <row r="50" spans="1:1" s="153" customFormat="1" x14ac:dyDescent="0.25">
      <c r="A50" s="155"/>
    </row>
    <row r="51" spans="1:1" s="153" customFormat="1" x14ac:dyDescent="0.25">
      <c r="A51" s="155"/>
    </row>
    <row r="52" spans="1:1" s="153" customFormat="1" x14ac:dyDescent="0.25">
      <c r="A52" s="155"/>
    </row>
    <row r="53" spans="1:1" s="153" customFormat="1" x14ac:dyDescent="0.25">
      <c r="A53" s="155"/>
    </row>
    <row r="54" spans="1:1" s="153" customFormat="1" x14ac:dyDescent="0.25">
      <c r="A54" s="155"/>
    </row>
    <row r="55" spans="1:1" s="153" customFormat="1" x14ac:dyDescent="0.25">
      <c r="A55" s="155"/>
    </row>
    <row r="56" spans="1:1" s="153" customFormat="1" x14ac:dyDescent="0.25">
      <c r="A56" s="155"/>
    </row>
    <row r="57" spans="1:1" s="153" customFormat="1" x14ac:dyDescent="0.25">
      <c r="A57" s="155"/>
    </row>
    <row r="58" spans="1:1" s="153" customFormat="1" x14ac:dyDescent="0.25">
      <c r="A58" s="155"/>
    </row>
    <row r="59" spans="1:1" s="153" customFormat="1" x14ac:dyDescent="0.25">
      <c r="A59" s="155"/>
    </row>
    <row r="60" spans="1:1" s="153" customFormat="1" x14ac:dyDescent="0.25">
      <c r="A60" s="155"/>
    </row>
    <row r="61" spans="1:1" s="153" customFormat="1" x14ac:dyDescent="0.25">
      <c r="A61" s="155"/>
    </row>
    <row r="62" spans="1:1" s="153" customFormat="1" x14ac:dyDescent="0.25">
      <c r="A62" s="155"/>
    </row>
    <row r="63" spans="1:1" s="153" customFormat="1" x14ac:dyDescent="0.25">
      <c r="A63" s="155"/>
    </row>
    <row r="64" spans="1:1" s="153" customFormat="1" x14ac:dyDescent="0.25">
      <c r="A64" s="155"/>
    </row>
    <row r="65" spans="1:1" s="153" customFormat="1" x14ac:dyDescent="0.25">
      <c r="A65" s="155"/>
    </row>
    <row r="66" spans="1:1" s="153" customFormat="1" x14ac:dyDescent="0.25">
      <c r="A66" s="155"/>
    </row>
    <row r="67" spans="1:1" s="153" customFormat="1" x14ac:dyDescent="0.25">
      <c r="A67" s="155"/>
    </row>
    <row r="68" spans="1:1" s="153" customFormat="1" x14ac:dyDescent="0.25">
      <c r="A68" s="155"/>
    </row>
    <row r="69" spans="1:1" s="153" customFormat="1" x14ac:dyDescent="0.25">
      <c r="A69" s="155"/>
    </row>
    <row r="70" spans="1:1" s="153" customFormat="1" x14ac:dyDescent="0.25">
      <c r="A70" s="155"/>
    </row>
    <row r="71" spans="1:1" s="153" customFormat="1" x14ac:dyDescent="0.25">
      <c r="A71" s="155"/>
    </row>
    <row r="72" spans="1:1" s="153" customFormat="1" x14ac:dyDescent="0.25">
      <c r="A72" s="155"/>
    </row>
    <row r="73" spans="1:1" s="153" customFormat="1" x14ac:dyDescent="0.25">
      <c r="A73" s="155"/>
    </row>
    <row r="74" spans="1:1" s="153" customFormat="1" x14ac:dyDescent="0.25">
      <c r="A74" s="155"/>
    </row>
    <row r="75" spans="1:1" s="153" customFormat="1" x14ac:dyDescent="0.25">
      <c r="A75" s="155"/>
    </row>
    <row r="76" spans="1:1" s="153" customFormat="1" x14ac:dyDescent="0.25">
      <c r="A76" s="155"/>
    </row>
    <row r="77" spans="1:1" s="153" customFormat="1" x14ac:dyDescent="0.25">
      <c r="A77" s="155"/>
    </row>
    <row r="78" spans="1:1" s="153" customFormat="1" x14ac:dyDescent="0.25">
      <c r="A78" s="155"/>
    </row>
    <row r="79" spans="1:1" s="153" customFormat="1" x14ac:dyDescent="0.25">
      <c r="A79" s="155"/>
    </row>
    <row r="80" spans="1:1" s="153" customFormat="1" x14ac:dyDescent="0.25">
      <c r="A80" s="155"/>
    </row>
    <row r="81" spans="1:1" s="153" customFormat="1" x14ac:dyDescent="0.25">
      <c r="A81" s="155"/>
    </row>
    <row r="82" spans="1:1" s="153" customFormat="1" x14ac:dyDescent="0.25">
      <c r="A82" s="155"/>
    </row>
    <row r="83" spans="1:1" s="153" customFormat="1" x14ac:dyDescent="0.25">
      <c r="A83" s="155"/>
    </row>
    <row r="84" spans="1:1" s="153" customFormat="1" x14ac:dyDescent="0.25">
      <c r="A84" s="155"/>
    </row>
    <row r="85" spans="1:1" s="153" customFormat="1" x14ac:dyDescent="0.25">
      <c r="A85" s="155"/>
    </row>
    <row r="86" spans="1:1" s="153" customFormat="1" x14ac:dyDescent="0.25">
      <c r="A86" s="155"/>
    </row>
    <row r="87" spans="1:1" s="153" customFormat="1" x14ac:dyDescent="0.25">
      <c r="A87" s="155"/>
    </row>
    <row r="88" spans="1:1" s="153" customFormat="1" x14ac:dyDescent="0.25">
      <c r="A88" s="155"/>
    </row>
    <row r="89" spans="1:1" s="153" customFormat="1" x14ac:dyDescent="0.25">
      <c r="A89" s="155"/>
    </row>
    <row r="90" spans="1:1" s="153" customFormat="1" x14ac:dyDescent="0.25">
      <c r="A90" s="155"/>
    </row>
    <row r="91" spans="1:1" s="153" customFormat="1" x14ac:dyDescent="0.25">
      <c r="A91" s="155"/>
    </row>
    <row r="92" spans="1:1" s="153" customFormat="1" x14ac:dyDescent="0.25">
      <c r="A92" s="155"/>
    </row>
    <row r="93" spans="1:1" s="153" customFormat="1" x14ac:dyDescent="0.25">
      <c r="A93" s="155"/>
    </row>
    <row r="94" spans="1:1" s="153" customFormat="1" x14ac:dyDescent="0.25">
      <c r="A94" s="155"/>
    </row>
    <row r="95" spans="1:1" s="153" customFormat="1" x14ac:dyDescent="0.25">
      <c r="A95" s="155"/>
    </row>
    <row r="96" spans="1:1" s="153" customFormat="1" x14ac:dyDescent="0.25">
      <c r="A96" s="155"/>
    </row>
    <row r="97" spans="1:1" s="153" customFormat="1" x14ac:dyDescent="0.25">
      <c r="A97" s="155"/>
    </row>
    <row r="98" spans="1:1" s="153" customFormat="1" x14ac:dyDescent="0.25">
      <c r="A98" s="155"/>
    </row>
    <row r="99" spans="1:1" s="153" customFormat="1" x14ac:dyDescent="0.25">
      <c r="A99" s="155"/>
    </row>
    <row r="100" spans="1:1" s="153" customFormat="1" x14ac:dyDescent="0.25">
      <c r="A100" s="155"/>
    </row>
    <row r="101" spans="1:1" s="153" customFormat="1" x14ac:dyDescent="0.25">
      <c r="A101" s="155"/>
    </row>
    <row r="102" spans="1:1" s="153" customFormat="1" x14ac:dyDescent="0.25">
      <c r="A102" s="155"/>
    </row>
    <row r="103" spans="1:1" s="153" customFormat="1" x14ac:dyDescent="0.25">
      <c r="A103" s="155"/>
    </row>
    <row r="104" spans="1:1" s="153" customFormat="1" x14ac:dyDescent="0.25">
      <c r="A104" s="155"/>
    </row>
    <row r="105" spans="1:1" s="153" customFormat="1" x14ac:dyDescent="0.25">
      <c r="A105" s="155"/>
    </row>
    <row r="106" spans="1:1" s="153" customFormat="1" x14ac:dyDescent="0.25">
      <c r="A106" s="155"/>
    </row>
    <row r="107" spans="1:1" s="153" customFormat="1" x14ac:dyDescent="0.25">
      <c r="A107" s="155"/>
    </row>
    <row r="108" spans="1:1" s="153" customFormat="1" x14ac:dyDescent="0.25">
      <c r="A108" s="155"/>
    </row>
    <row r="109" spans="1:1" s="153" customFormat="1" x14ac:dyDescent="0.25">
      <c r="A109" s="155"/>
    </row>
    <row r="110" spans="1:1" s="153" customFormat="1" x14ac:dyDescent="0.25">
      <c r="A110" s="155"/>
    </row>
    <row r="111" spans="1:1" s="153" customFormat="1" x14ac:dyDescent="0.25">
      <c r="A111" s="155"/>
    </row>
    <row r="112" spans="1:1" s="153" customFormat="1" x14ac:dyDescent="0.25">
      <c r="A112" s="155"/>
    </row>
    <row r="113" spans="1:1" s="153" customFormat="1" x14ac:dyDescent="0.25">
      <c r="A113" s="155"/>
    </row>
    <row r="114" spans="1:1" s="153" customFormat="1" x14ac:dyDescent="0.25">
      <c r="A114" s="155"/>
    </row>
    <row r="115" spans="1:1" s="153" customFormat="1" x14ac:dyDescent="0.25">
      <c r="A115" s="155"/>
    </row>
    <row r="116" spans="1:1" s="153" customFormat="1" x14ac:dyDescent="0.25">
      <c r="A116" s="155"/>
    </row>
    <row r="117" spans="1:1" s="153" customFormat="1" x14ac:dyDescent="0.25">
      <c r="A117" s="155"/>
    </row>
    <row r="118" spans="1:1" s="153" customFormat="1" x14ac:dyDescent="0.25">
      <c r="A118" s="155"/>
    </row>
    <row r="119" spans="1:1" s="153" customFormat="1" x14ac:dyDescent="0.25">
      <c r="A119" s="155"/>
    </row>
    <row r="120" spans="1:1" s="153" customFormat="1" x14ac:dyDescent="0.25">
      <c r="A120" s="155"/>
    </row>
    <row r="121" spans="1:1" s="153" customFormat="1" x14ac:dyDescent="0.25">
      <c r="A121" s="155"/>
    </row>
    <row r="122" spans="1:1" s="153" customFormat="1" x14ac:dyDescent="0.25">
      <c r="A122" s="155"/>
    </row>
    <row r="123" spans="1:1" s="153" customFormat="1" x14ac:dyDescent="0.25">
      <c r="A123" s="155"/>
    </row>
    <row r="124" spans="1:1" s="153" customFormat="1" x14ac:dyDescent="0.25">
      <c r="A124" s="155"/>
    </row>
    <row r="125" spans="1:1" s="153" customFormat="1" x14ac:dyDescent="0.25">
      <c r="A125" s="155"/>
    </row>
    <row r="126" spans="1:1" s="153" customFormat="1" x14ac:dyDescent="0.25">
      <c r="A126" s="155"/>
    </row>
    <row r="127" spans="1:1" s="153" customFormat="1" x14ac:dyDescent="0.25">
      <c r="A127" s="155"/>
    </row>
    <row r="128" spans="1:1" s="153" customFormat="1" x14ac:dyDescent="0.25">
      <c r="A128" s="155"/>
    </row>
    <row r="129" spans="1:1" s="153" customFormat="1" x14ac:dyDescent="0.25">
      <c r="A129" s="155"/>
    </row>
    <row r="130" spans="1:1" s="153" customFormat="1" x14ac:dyDescent="0.25">
      <c r="A130" s="155"/>
    </row>
    <row r="131" spans="1:1" s="153" customFormat="1" x14ac:dyDescent="0.25">
      <c r="A131" s="155"/>
    </row>
    <row r="132" spans="1:1" s="153" customFormat="1" x14ac:dyDescent="0.25">
      <c r="A132" s="155"/>
    </row>
    <row r="133" spans="1:1" s="153" customFormat="1" x14ac:dyDescent="0.25">
      <c r="A133" s="155"/>
    </row>
    <row r="134" spans="1:1" s="153" customFormat="1" x14ac:dyDescent="0.25">
      <c r="A134" s="155"/>
    </row>
    <row r="135" spans="1:1" s="153" customFormat="1" x14ac:dyDescent="0.25">
      <c r="A135" s="155"/>
    </row>
    <row r="136" spans="1:1" s="153" customFormat="1" x14ac:dyDescent="0.25">
      <c r="A136" s="155"/>
    </row>
    <row r="137" spans="1:1" s="153" customFormat="1" x14ac:dyDescent="0.25">
      <c r="A137" s="155"/>
    </row>
    <row r="138" spans="1:1" s="153" customFormat="1" x14ac:dyDescent="0.25">
      <c r="A138" s="155"/>
    </row>
    <row r="139" spans="1:1" s="153" customFormat="1" x14ac:dyDescent="0.25">
      <c r="A139" s="155"/>
    </row>
    <row r="140" spans="1:1" s="153" customFormat="1" x14ac:dyDescent="0.25">
      <c r="A140" s="155"/>
    </row>
    <row r="141" spans="1:1" s="153" customFormat="1" x14ac:dyDescent="0.25">
      <c r="A141" s="155"/>
    </row>
    <row r="142" spans="1:1" s="153" customFormat="1" x14ac:dyDescent="0.25">
      <c r="A142" s="155"/>
    </row>
    <row r="143" spans="1:1" s="153" customFormat="1" x14ac:dyDescent="0.25">
      <c r="A143" s="155"/>
    </row>
    <row r="144" spans="1:1" s="153" customFormat="1" x14ac:dyDescent="0.25">
      <c r="A144" s="155"/>
    </row>
    <row r="145" spans="1:1" s="153" customFormat="1" x14ac:dyDescent="0.25">
      <c r="A145" s="155"/>
    </row>
    <row r="146" spans="1:1" s="153" customFormat="1" x14ac:dyDescent="0.25">
      <c r="A146" s="155"/>
    </row>
    <row r="147" spans="1:1" s="153" customFormat="1" x14ac:dyDescent="0.25">
      <c r="A147" s="155"/>
    </row>
    <row r="148" spans="1:1" s="153" customFormat="1" x14ac:dyDescent="0.25">
      <c r="A148" s="155"/>
    </row>
    <row r="149" spans="1:1" s="153" customFormat="1" x14ac:dyDescent="0.25">
      <c r="A149" s="155"/>
    </row>
    <row r="150" spans="1:1" s="153" customFormat="1" x14ac:dyDescent="0.25">
      <c r="A150" s="155"/>
    </row>
    <row r="151" spans="1:1" s="153" customFormat="1" x14ac:dyDescent="0.25">
      <c r="A151" s="155"/>
    </row>
    <row r="152" spans="1:1" s="153" customFormat="1" x14ac:dyDescent="0.25">
      <c r="A152" s="155"/>
    </row>
    <row r="153" spans="1:1" s="153" customFormat="1" x14ac:dyDescent="0.25">
      <c r="A153" s="155"/>
    </row>
    <row r="154" spans="1:1" s="153" customFormat="1" x14ac:dyDescent="0.25">
      <c r="A154" s="155"/>
    </row>
    <row r="155" spans="1:1" s="153" customFormat="1" x14ac:dyDescent="0.25">
      <c r="A155" s="155"/>
    </row>
    <row r="156" spans="1:1" s="153" customFormat="1" x14ac:dyDescent="0.25">
      <c r="A156" s="155"/>
    </row>
    <row r="157" spans="1:1" s="153" customFormat="1" x14ac:dyDescent="0.25">
      <c r="A157" s="155"/>
    </row>
    <row r="158" spans="1:1" s="153" customFormat="1" x14ac:dyDescent="0.25">
      <c r="A158" s="155"/>
    </row>
    <row r="159" spans="1:1" s="153" customFormat="1" x14ac:dyDescent="0.25">
      <c r="A159" s="155"/>
    </row>
    <row r="160" spans="1:1" s="153" customFormat="1" x14ac:dyDescent="0.25">
      <c r="A160" s="155"/>
    </row>
    <row r="161" spans="1:1" s="153" customFormat="1" x14ac:dyDescent="0.25">
      <c r="A161" s="155"/>
    </row>
    <row r="162" spans="1:1" s="153" customFormat="1" x14ac:dyDescent="0.25">
      <c r="A162" s="155"/>
    </row>
    <row r="163" spans="1:1" s="153" customFormat="1" x14ac:dyDescent="0.25">
      <c r="A163" s="155"/>
    </row>
    <row r="164" spans="1:1" s="153" customFormat="1" x14ac:dyDescent="0.25">
      <c r="A164" s="155"/>
    </row>
    <row r="165" spans="1:1" s="153" customFormat="1" x14ac:dyDescent="0.25">
      <c r="A165" s="155"/>
    </row>
    <row r="166" spans="1:1" s="153" customFormat="1" x14ac:dyDescent="0.25">
      <c r="A166" s="155"/>
    </row>
    <row r="167" spans="1:1" s="153" customFormat="1" x14ac:dyDescent="0.25">
      <c r="A167" s="155"/>
    </row>
    <row r="168" spans="1:1" s="153" customFormat="1" x14ac:dyDescent="0.25">
      <c r="A168" s="155"/>
    </row>
    <row r="169" spans="1:1" s="153" customFormat="1" x14ac:dyDescent="0.25">
      <c r="A169" s="155"/>
    </row>
    <row r="170" spans="1:1" s="153" customFormat="1" x14ac:dyDescent="0.25">
      <c r="A170" s="155"/>
    </row>
    <row r="171" spans="1:1" s="153" customFormat="1" x14ac:dyDescent="0.25">
      <c r="A171" s="155"/>
    </row>
    <row r="172" spans="1:1" s="153" customFormat="1" x14ac:dyDescent="0.25">
      <c r="A172" s="155"/>
    </row>
    <row r="173" spans="1:1" s="153" customFormat="1" x14ac:dyDescent="0.25">
      <c r="A173" s="155"/>
    </row>
    <row r="174" spans="1:1" s="153" customFormat="1" x14ac:dyDescent="0.25">
      <c r="A174" s="155"/>
    </row>
    <row r="175" spans="1:1" s="153" customFormat="1" x14ac:dyDescent="0.25">
      <c r="A175" s="155"/>
    </row>
    <row r="176" spans="1:1" s="153" customFormat="1" x14ac:dyDescent="0.25">
      <c r="A176" s="155"/>
    </row>
    <row r="177" spans="1:1" s="153" customFormat="1" x14ac:dyDescent="0.25">
      <c r="A177" s="155"/>
    </row>
    <row r="178" spans="1:1" s="153" customFormat="1" x14ac:dyDescent="0.25">
      <c r="A178" s="155"/>
    </row>
    <row r="179" spans="1:1" s="153" customFormat="1" x14ac:dyDescent="0.25">
      <c r="A179" s="155"/>
    </row>
    <row r="180" spans="1:1" s="153" customFormat="1" x14ac:dyDescent="0.25">
      <c r="A180" s="155"/>
    </row>
    <row r="181" spans="1:1" s="153" customFormat="1" x14ac:dyDescent="0.25">
      <c r="A181" s="155"/>
    </row>
    <row r="182" spans="1:1" s="153" customFormat="1" x14ac:dyDescent="0.25">
      <c r="A182" s="155"/>
    </row>
    <row r="183" spans="1:1" s="153" customFormat="1" x14ac:dyDescent="0.25">
      <c r="A183" s="155"/>
    </row>
    <row r="184" spans="1:1" s="153" customFormat="1" x14ac:dyDescent="0.25">
      <c r="A184" s="155"/>
    </row>
    <row r="185" spans="1:1" s="153" customFormat="1" x14ac:dyDescent="0.25">
      <c r="A185" s="155"/>
    </row>
    <row r="186" spans="1:1" s="153" customFormat="1" x14ac:dyDescent="0.25">
      <c r="A186" s="155"/>
    </row>
    <row r="187" spans="1:1" s="153" customFormat="1" x14ac:dyDescent="0.25">
      <c r="A187" s="155"/>
    </row>
    <row r="188" spans="1:1" s="153" customFormat="1" x14ac:dyDescent="0.25">
      <c r="A188" s="155"/>
    </row>
    <row r="189" spans="1:1" s="153" customFormat="1" x14ac:dyDescent="0.25">
      <c r="A189" s="155"/>
    </row>
    <row r="190" spans="1:1" s="153" customFormat="1" x14ac:dyDescent="0.25">
      <c r="A190" s="155"/>
    </row>
    <row r="191" spans="1:1" s="153" customFormat="1" x14ac:dyDescent="0.25">
      <c r="A191" s="155"/>
    </row>
    <row r="192" spans="1:1" s="153" customFormat="1" x14ac:dyDescent="0.25">
      <c r="A192" s="155"/>
    </row>
    <row r="193" spans="1:1" s="153" customFormat="1" x14ac:dyDescent="0.25">
      <c r="A193" s="155"/>
    </row>
    <row r="194" spans="1:1" s="153" customFormat="1" x14ac:dyDescent="0.25">
      <c r="A194" s="155"/>
    </row>
    <row r="195" spans="1:1" s="153" customFormat="1" x14ac:dyDescent="0.25">
      <c r="A195" s="155"/>
    </row>
    <row r="196" spans="1:1" s="153" customFormat="1" x14ac:dyDescent="0.25">
      <c r="A196" s="155"/>
    </row>
    <row r="197" spans="1:1" s="153" customFormat="1" x14ac:dyDescent="0.25">
      <c r="A197" s="155"/>
    </row>
    <row r="198" spans="1:1" s="153" customFormat="1" x14ac:dyDescent="0.25">
      <c r="A198" s="155"/>
    </row>
    <row r="199" spans="1:1" s="153" customFormat="1" x14ac:dyDescent="0.25">
      <c r="A199" s="155"/>
    </row>
    <row r="200" spans="1:1" s="153" customFormat="1" x14ac:dyDescent="0.25">
      <c r="A200" s="155"/>
    </row>
    <row r="201" spans="1:1" s="153" customFormat="1" x14ac:dyDescent="0.25">
      <c r="A201" s="155"/>
    </row>
    <row r="202" spans="1:1" s="153" customFormat="1" x14ac:dyDescent="0.25">
      <c r="A202" s="155"/>
    </row>
    <row r="203" spans="1:1" s="153" customFormat="1" x14ac:dyDescent="0.25">
      <c r="A203" s="155"/>
    </row>
    <row r="204" spans="1:1" s="153" customFormat="1" x14ac:dyDescent="0.25">
      <c r="A204" s="155"/>
    </row>
    <row r="205" spans="1:1" s="153" customFormat="1" x14ac:dyDescent="0.25">
      <c r="A205" s="155"/>
    </row>
    <row r="206" spans="1:1" s="153" customFormat="1" x14ac:dyDescent="0.25">
      <c r="A206" s="155"/>
    </row>
    <row r="207" spans="1:1" s="153" customFormat="1" x14ac:dyDescent="0.25">
      <c r="A207" s="155"/>
    </row>
    <row r="208" spans="1:1" s="153" customFormat="1" x14ac:dyDescent="0.25">
      <c r="A208" s="155"/>
    </row>
    <row r="209" spans="1:1" s="153" customFormat="1" x14ac:dyDescent="0.25">
      <c r="A209" s="155"/>
    </row>
    <row r="210" spans="1:1" s="153" customFormat="1" x14ac:dyDescent="0.25">
      <c r="A210" s="155"/>
    </row>
    <row r="211" spans="1:1" s="153" customFormat="1" x14ac:dyDescent="0.25">
      <c r="A211" s="155"/>
    </row>
    <row r="212" spans="1:1" s="153" customFormat="1" x14ac:dyDescent="0.25">
      <c r="A212" s="155"/>
    </row>
    <row r="213" spans="1:1" s="153" customFormat="1" x14ac:dyDescent="0.25">
      <c r="A213" s="155"/>
    </row>
    <row r="214" spans="1:1" s="153" customFormat="1" x14ac:dyDescent="0.25">
      <c r="A214" s="155"/>
    </row>
    <row r="215" spans="1:1" s="153" customFormat="1" x14ac:dyDescent="0.25">
      <c r="A215" s="155"/>
    </row>
    <row r="216" spans="1:1" s="153" customFormat="1" x14ac:dyDescent="0.25">
      <c r="A216" s="155"/>
    </row>
    <row r="217" spans="1:1" s="153" customFormat="1" x14ac:dyDescent="0.25">
      <c r="A217" s="155"/>
    </row>
    <row r="218" spans="1:1" s="153" customFormat="1" x14ac:dyDescent="0.25">
      <c r="A218" s="155"/>
    </row>
    <row r="219" spans="1:1" s="153" customFormat="1" x14ac:dyDescent="0.25">
      <c r="A219" s="155"/>
    </row>
    <row r="220" spans="1:1" s="153" customFormat="1" x14ac:dyDescent="0.25">
      <c r="A220" s="155"/>
    </row>
    <row r="221" spans="1:1" s="153" customFormat="1" x14ac:dyDescent="0.25">
      <c r="A221" s="155"/>
    </row>
    <row r="222" spans="1:1" s="153" customFormat="1" x14ac:dyDescent="0.25">
      <c r="A222" s="155"/>
    </row>
    <row r="223" spans="1:1" s="153" customFormat="1" x14ac:dyDescent="0.25">
      <c r="A223" s="155"/>
    </row>
    <row r="224" spans="1:1" s="153" customFormat="1" x14ac:dyDescent="0.25">
      <c r="A224" s="155"/>
    </row>
    <row r="225" spans="1:1" s="153" customFormat="1" x14ac:dyDescent="0.25">
      <c r="A225" s="155"/>
    </row>
    <row r="226" spans="1:1" s="153" customFormat="1" x14ac:dyDescent="0.25">
      <c r="A226" s="155"/>
    </row>
    <row r="227" spans="1:1" s="153" customFormat="1" x14ac:dyDescent="0.25">
      <c r="A227" s="155"/>
    </row>
    <row r="228" spans="1:1" s="153" customFormat="1" x14ac:dyDescent="0.25">
      <c r="A228" s="155"/>
    </row>
    <row r="229" spans="1:1" s="153" customFormat="1" x14ac:dyDescent="0.25">
      <c r="A229" s="155"/>
    </row>
    <row r="230" spans="1:1" s="153" customFormat="1" x14ac:dyDescent="0.25">
      <c r="A230" s="155"/>
    </row>
    <row r="231" spans="1:1" s="153" customFormat="1" x14ac:dyDescent="0.25">
      <c r="A231" s="155"/>
    </row>
    <row r="232" spans="1:1" s="153" customFormat="1" x14ac:dyDescent="0.25">
      <c r="A232" s="155"/>
    </row>
    <row r="233" spans="1:1" s="153" customFormat="1" x14ac:dyDescent="0.25">
      <c r="A233" s="155"/>
    </row>
    <row r="234" spans="1:1" s="153" customFormat="1" x14ac:dyDescent="0.25">
      <c r="A234" s="155"/>
    </row>
    <row r="235" spans="1:1" s="153" customFormat="1" x14ac:dyDescent="0.25">
      <c r="A235" s="155"/>
    </row>
    <row r="236" spans="1:1" s="153" customFormat="1" x14ac:dyDescent="0.25">
      <c r="A236" s="155"/>
    </row>
    <row r="237" spans="1:1" s="153" customFormat="1" x14ac:dyDescent="0.25">
      <c r="A237" s="155"/>
    </row>
    <row r="238" spans="1:1" s="153" customFormat="1" x14ac:dyDescent="0.25">
      <c r="A238" s="155"/>
    </row>
    <row r="239" spans="1:1" s="153" customFormat="1" x14ac:dyDescent="0.25">
      <c r="A239" s="155"/>
    </row>
    <row r="240" spans="1:1" s="153" customFormat="1" x14ac:dyDescent="0.25">
      <c r="A240" s="155"/>
    </row>
    <row r="241" spans="1:1" s="153" customFormat="1" x14ac:dyDescent="0.25">
      <c r="A241" s="155"/>
    </row>
    <row r="242" spans="1:1" s="153" customFormat="1" x14ac:dyDescent="0.25">
      <c r="A242" s="155"/>
    </row>
    <row r="243" spans="1:1" s="153" customFormat="1" x14ac:dyDescent="0.25">
      <c r="A243" s="155"/>
    </row>
    <row r="244" spans="1:1" s="153" customFormat="1" x14ac:dyDescent="0.25">
      <c r="A244" s="155"/>
    </row>
    <row r="245" spans="1:1" s="153" customFormat="1" x14ac:dyDescent="0.25">
      <c r="A245" s="155"/>
    </row>
    <row r="246" spans="1:1" s="153" customFormat="1" x14ac:dyDescent="0.25">
      <c r="A246" s="155"/>
    </row>
    <row r="247" spans="1:1" s="153" customFormat="1" x14ac:dyDescent="0.25">
      <c r="A247" s="155"/>
    </row>
    <row r="248" spans="1:1" s="153" customFormat="1" x14ac:dyDescent="0.25">
      <c r="A248" s="155"/>
    </row>
    <row r="249" spans="1:1" s="153" customFormat="1" x14ac:dyDescent="0.25">
      <c r="A249" s="155"/>
    </row>
    <row r="250" spans="1:1" s="153" customFormat="1" x14ac:dyDescent="0.25">
      <c r="A250" s="155"/>
    </row>
    <row r="251" spans="1:1" s="153" customFormat="1" x14ac:dyDescent="0.25">
      <c r="A251" s="155"/>
    </row>
    <row r="252" spans="1:1" s="153" customFormat="1" x14ac:dyDescent="0.25">
      <c r="A252" s="155"/>
    </row>
    <row r="253" spans="1:1" s="153" customFormat="1" x14ac:dyDescent="0.25">
      <c r="A253" s="155"/>
    </row>
    <row r="254" spans="1:1" s="153" customFormat="1" x14ac:dyDescent="0.25">
      <c r="A254" s="155"/>
    </row>
    <row r="255" spans="1:1" s="153" customFormat="1" x14ac:dyDescent="0.25">
      <c r="A255" s="155"/>
    </row>
    <row r="256" spans="1:1" s="153" customFormat="1" x14ac:dyDescent="0.25">
      <c r="A256" s="155"/>
    </row>
    <row r="257" spans="1:1" s="153" customFormat="1" x14ac:dyDescent="0.25">
      <c r="A257" s="155"/>
    </row>
    <row r="258" spans="1:1" s="153" customFormat="1" x14ac:dyDescent="0.25">
      <c r="A258" s="155"/>
    </row>
    <row r="259" spans="1:1" s="153" customFormat="1" x14ac:dyDescent="0.25">
      <c r="A259" s="155"/>
    </row>
    <row r="260" spans="1:1" s="153" customFormat="1" x14ac:dyDescent="0.25">
      <c r="A260" s="155"/>
    </row>
    <row r="261" spans="1:1" s="153" customFormat="1" x14ac:dyDescent="0.25">
      <c r="A261" s="155"/>
    </row>
    <row r="262" spans="1:1" s="153" customFormat="1" x14ac:dyDescent="0.25">
      <c r="A262" s="155"/>
    </row>
    <row r="263" spans="1:1" s="153" customFormat="1" x14ac:dyDescent="0.25">
      <c r="A263" s="155"/>
    </row>
    <row r="264" spans="1:1" s="153" customFormat="1" x14ac:dyDescent="0.25">
      <c r="A264" s="155"/>
    </row>
    <row r="265" spans="1:1" s="153" customFormat="1" x14ac:dyDescent="0.25">
      <c r="A265" s="155"/>
    </row>
    <row r="266" spans="1:1" s="153" customFormat="1" x14ac:dyDescent="0.25">
      <c r="A266" s="155"/>
    </row>
    <row r="267" spans="1:1" s="153" customFormat="1" x14ac:dyDescent="0.25">
      <c r="A267" s="155"/>
    </row>
    <row r="268" spans="1:1" s="153" customFormat="1" x14ac:dyDescent="0.25">
      <c r="A268" s="155"/>
    </row>
  </sheetData>
  <mergeCells count="5">
    <mergeCell ref="H1:I2"/>
    <mergeCell ref="B4:I4"/>
    <mergeCell ref="B1:G1"/>
    <mergeCell ref="B2:G2"/>
    <mergeCell ref="C3:G3"/>
  </mergeCells>
  <phoneticPr fontId="23" type="noConversion"/>
  <dataValidations count="1">
    <dataValidation allowBlank="1" showInputMessage="1" showErrorMessage="1" promptTitle="Atentie!" prompt="Continutul celulelor nu poate fi modificat!" sqref="H1"/>
  </dataValidations>
  <printOptions horizontalCentered="1"/>
  <pageMargins left="0.74803149606299202" right="0.74803149606299202" top="0.98425196850393704" bottom="0.98425196850393704" header="0.511811023622047" footer="0.511811023622047"/>
  <pageSetup paperSize="9" scale="78" orientation="landscape" r:id="rId1"/>
  <headerFooter alignWithMargins="0">
    <oddFooter>&amp;L&amp;A&amp;C&amp;D&amp;R&amp;P/&amp;N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3">
    <tabColor indexed="56"/>
    <pageSetUpPr autoPageBreaks="0" fitToPage="1"/>
  </sheetPr>
  <dimension ref="A1:AP104"/>
  <sheetViews>
    <sheetView showGridLines="0" showZeros="0" topLeftCell="A46" zoomScale="75" zoomScaleNormal="80" zoomScaleSheetLayoutView="50" workbookViewId="0">
      <pane xSplit="3" topLeftCell="D1" activePane="topRight" state="frozen"/>
      <selection activeCell="H1" sqref="H1:I2"/>
      <selection pane="topRight" activeCell="C4" sqref="C4:O4"/>
    </sheetView>
  </sheetViews>
  <sheetFormatPr defaultColWidth="0" defaultRowHeight="13.2" x14ac:dyDescent="0.25"/>
  <cols>
    <col min="1" max="1" width="2.5546875" style="182" customWidth="1"/>
    <col min="2" max="2" width="3.44140625" style="6" customWidth="1"/>
    <col min="3" max="3" width="56.109375" style="183" customWidth="1"/>
    <col min="4" max="4" width="17.33203125" style="183" customWidth="1"/>
    <col min="5" max="16" width="17.33203125" style="182" customWidth="1"/>
    <col min="17" max="17" width="14.88671875" style="182" customWidth="1"/>
    <col min="18" max="21" width="12.6640625" style="153" customWidth="1"/>
    <col min="22" max="22" width="9.44140625" style="182" hidden="1" customWidth="1"/>
    <col min="23" max="16384" width="0" style="182" hidden="1"/>
  </cols>
  <sheetData>
    <row r="1" spans="1:42" s="168" customFormat="1" ht="13.8" thickBot="1" x14ac:dyDescent="0.3">
      <c r="A1" s="181"/>
      <c r="B1" s="3"/>
      <c r="C1" s="180"/>
      <c r="D1" s="180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206"/>
      <c r="S1" s="207"/>
      <c r="T1" s="207"/>
      <c r="U1" s="207"/>
    </row>
    <row r="2" spans="1:42" s="13" customFormat="1" ht="15.6" x14ac:dyDescent="0.25">
      <c r="A2" s="184"/>
      <c r="B2" s="547" t="s">
        <v>154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452" t="s">
        <v>422</v>
      </c>
      <c r="Q2" s="453"/>
      <c r="R2" s="208"/>
      <c r="S2" s="204"/>
      <c r="T2" s="204"/>
      <c r="U2" s="204"/>
    </row>
    <row r="3" spans="1:42" s="13" customFormat="1" ht="22.8" x14ac:dyDescent="0.25">
      <c r="A3" s="184"/>
      <c r="B3" s="551" t="s">
        <v>230</v>
      </c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454"/>
      <c r="Q3" s="455"/>
      <c r="R3" s="208"/>
      <c r="S3" s="204"/>
      <c r="T3" s="204"/>
      <c r="U3" s="204"/>
    </row>
    <row r="4" spans="1:42" s="13" customFormat="1" ht="24.75" customHeight="1" x14ac:dyDescent="0.25">
      <c r="A4" s="184"/>
      <c r="B4" s="422"/>
      <c r="C4" s="551" t="str">
        <f>Bilant!$C$3</f>
        <v>ASOCIAȚIA GRUPUL LOCAL DE PESCUIT LOTRU-OLT MIJLOCIU</v>
      </c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423"/>
      <c r="Q4" s="424"/>
      <c r="R4" s="208"/>
      <c r="S4" s="204"/>
      <c r="T4" s="204"/>
      <c r="U4" s="204"/>
    </row>
    <row r="5" spans="1:42" s="283" customFormat="1" ht="13.8" x14ac:dyDescent="0.25">
      <c r="A5" s="279"/>
      <c r="B5" s="280"/>
      <c r="C5" s="281" t="s">
        <v>146</v>
      </c>
      <c r="D5" s="281"/>
      <c r="E5" s="555" t="s">
        <v>93</v>
      </c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282" t="s">
        <v>68</v>
      </c>
      <c r="R5" s="276"/>
      <c r="S5" s="277"/>
      <c r="T5" s="277"/>
      <c r="U5" s="277"/>
    </row>
    <row r="6" spans="1:42" s="13" customFormat="1" ht="24" customHeight="1" x14ac:dyDescent="0.25">
      <c r="A6" s="184"/>
      <c r="B6" s="210"/>
      <c r="C6" s="39" t="s">
        <v>6</v>
      </c>
      <c r="D6" s="192"/>
      <c r="E6" s="70" t="s">
        <v>7</v>
      </c>
      <c r="F6" s="70" t="s">
        <v>8</v>
      </c>
      <c r="G6" s="70" t="s">
        <v>9</v>
      </c>
      <c r="H6" s="70" t="s">
        <v>10</v>
      </c>
      <c r="I6" s="70" t="s">
        <v>11</v>
      </c>
      <c r="J6" s="70" t="s">
        <v>12</v>
      </c>
      <c r="K6" s="70" t="s">
        <v>13</v>
      </c>
      <c r="L6" s="70" t="s">
        <v>14</v>
      </c>
      <c r="M6" s="70" t="s">
        <v>15</v>
      </c>
      <c r="N6" s="70" t="s">
        <v>16</v>
      </c>
      <c r="O6" s="70" t="s">
        <v>17</v>
      </c>
      <c r="P6" s="70" t="s">
        <v>18</v>
      </c>
      <c r="Q6" s="518" t="s">
        <v>93</v>
      </c>
      <c r="R6" s="208"/>
      <c r="S6" s="209"/>
      <c r="T6" s="209"/>
      <c r="U6" s="209"/>
    </row>
    <row r="7" spans="1:42" s="278" customFormat="1" ht="24" customHeight="1" x14ac:dyDescent="0.25">
      <c r="A7" s="274"/>
      <c r="B7" s="275" t="s">
        <v>19</v>
      </c>
      <c r="C7" s="556" t="s">
        <v>20</v>
      </c>
      <c r="D7" s="556"/>
      <c r="E7" s="556"/>
      <c r="F7" s="556"/>
      <c r="G7" s="556"/>
      <c r="H7" s="556"/>
      <c r="I7" s="556"/>
      <c r="J7" s="556"/>
      <c r="K7" s="556"/>
      <c r="L7" s="556"/>
      <c r="M7" s="556"/>
      <c r="N7" s="556"/>
      <c r="O7" s="556"/>
      <c r="P7" s="556"/>
      <c r="Q7" s="518"/>
      <c r="R7" s="276"/>
      <c r="S7" s="277"/>
      <c r="T7" s="277"/>
      <c r="U7" s="277"/>
    </row>
    <row r="8" spans="1:42" s="14" customFormat="1" ht="26.25" customHeight="1" x14ac:dyDescent="0.25">
      <c r="A8" s="185"/>
      <c r="B8" s="284" t="s">
        <v>21</v>
      </c>
      <c r="C8" s="285" t="s">
        <v>73</v>
      </c>
      <c r="D8" s="286"/>
      <c r="E8" s="255">
        <f>E9+E10+E11+E14</f>
        <v>0</v>
      </c>
      <c r="F8" s="255">
        <f t="shared" ref="F8:P8" si="0">F9+F10+F11+F14</f>
        <v>0</v>
      </c>
      <c r="G8" s="255">
        <f t="shared" si="0"/>
        <v>0</v>
      </c>
      <c r="H8" s="255">
        <f t="shared" si="0"/>
        <v>0</v>
      </c>
      <c r="I8" s="255">
        <f t="shared" si="0"/>
        <v>0</v>
      </c>
      <c r="J8" s="255">
        <f t="shared" si="0"/>
        <v>0</v>
      </c>
      <c r="K8" s="255">
        <f t="shared" si="0"/>
        <v>0</v>
      </c>
      <c r="L8" s="255">
        <f t="shared" si="0"/>
        <v>0</v>
      </c>
      <c r="M8" s="255">
        <f t="shared" si="0"/>
        <v>0</v>
      </c>
      <c r="N8" s="255">
        <f t="shared" si="0"/>
        <v>0</v>
      </c>
      <c r="O8" s="255">
        <f t="shared" si="0"/>
        <v>0</v>
      </c>
      <c r="P8" s="255">
        <f t="shared" si="0"/>
        <v>0</v>
      </c>
      <c r="Q8" s="256">
        <f>SUM(Q9:Q11)+Q14</f>
        <v>0</v>
      </c>
      <c r="R8" s="208"/>
      <c r="S8" s="209"/>
      <c r="T8" s="209"/>
      <c r="U8" s="209"/>
    </row>
    <row r="9" spans="1:42" s="13" customFormat="1" ht="26.25" customHeight="1" x14ac:dyDescent="0.25">
      <c r="A9" s="184"/>
      <c r="B9" s="287"/>
      <c r="C9" s="134" t="s">
        <v>156</v>
      </c>
      <c r="D9" s="286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61">
        <f>SUM(E9:P9)</f>
        <v>0</v>
      </c>
      <c r="R9" s="208"/>
      <c r="S9" s="209"/>
      <c r="T9" s="209"/>
      <c r="U9" s="209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</row>
    <row r="10" spans="1:42" s="13" customFormat="1" ht="26.25" customHeight="1" x14ac:dyDescent="0.25">
      <c r="A10" s="184"/>
      <c r="B10" s="287"/>
      <c r="C10" s="134" t="s">
        <v>55</v>
      </c>
      <c r="D10" s="286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61">
        <f>SUM(E10:P10)</f>
        <v>0</v>
      </c>
      <c r="R10" s="208"/>
      <c r="S10" s="209"/>
      <c r="T10" s="209"/>
      <c r="U10" s="209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</row>
    <row r="11" spans="1:42" s="13" customFormat="1" ht="26.25" customHeight="1" x14ac:dyDescent="0.25">
      <c r="A11" s="184"/>
      <c r="B11" s="287"/>
      <c r="C11" s="134" t="s">
        <v>56</v>
      </c>
      <c r="D11" s="286"/>
      <c r="E11" s="56">
        <f t="shared" ref="E11:Q11" si="1">SUM(E12:E13)</f>
        <v>0</v>
      </c>
      <c r="F11" s="56">
        <f t="shared" si="1"/>
        <v>0</v>
      </c>
      <c r="G11" s="56">
        <f t="shared" si="1"/>
        <v>0</v>
      </c>
      <c r="H11" s="56">
        <f t="shared" si="1"/>
        <v>0</v>
      </c>
      <c r="I11" s="56">
        <f t="shared" si="1"/>
        <v>0</v>
      </c>
      <c r="J11" s="56">
        <f t="shared" si="1"/>
        <v>0</v>
      </c>
      <c r="K11" s="56">
        <f t="shared" si="1"/>
        <v>0</v>
      </c>
      <c r="L11" s="56">
        <f t="shared" si="1"/>
        <v>0</v>
      </c>
      <c r="M11" s="56">
        <f t="shared" si="1"/>
        <v>0</v>
      </c>
      <c r="N11" s="56">
        <f t="shared" si="1"/>
        <v>0</v>
      </c>
      <c r="O11" s="56">
        <f t="shared" si="1"/>
        <v>0</v>
      </c>
      <c r="P11" s="56">
        <f t="shared" si="1"/>
        <v>0</v>
      </c>
      <c r="Q11" s="256">
        <f t="shared" si="1"/>
        <v>0</v>
      </c>
      <c r="R11" s="208"/>
      <c r="S11" s="209"/>
      <c r="T11" s="209"/>
      <c r="U11" s="209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spans="1:42" s="13" customFormat="1" ht="26.25" customHeight="1" x14ac:dyDescent="0.25">
      <c r="A12" s="184"/>
      <c r="B12" s="287"/>
      <c r="C12" s="288" t="s">
        <v>227</v>
      </c>
      <c r="D12" s="289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61">
        <f>SUM(E12:P12)</f>
        <v>0</v>
      </c>
      <c r="R12" s="208"/>
      <c r="S12" s="209"/>
      <c r="T12" s="209"/>
      <c r="U12" s="209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spans="1:42" s="13" customFormat="1" ht="26.25" customHeight="1" x14ac:dyDescent="0.25">
      <c r="A13" s="184"/>
      <c r="B13" s="287"/>
      <c r="C13" s="134" t="s">
        <v>212</v>
      </c>
      <c r="D13" s="28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61">
        <f>SUM(E13:P13)</f>
        <v>0</v>
      </c>
      <c r="R13" s="208"/>
      <c r="S13" s="209"/>
      <c r="T13" s="209"/>
      <c r="U13" s="209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2" s="13" customFormat="1" ht="26.25" customHeight="1" x14ac:dyDescent="0.25">
      <c r="A14" s="184"/>
      <c r="B14" s="287"/>
      <c r="C14" s="134" t="s">
        <v>366</v>
      </c>
      <c r="D14" s="286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256">
        <f>SUM(E14:P14)</f>
        <v>0</v>
      </c>
      <c r="R14" s="208"/>
      <c r="S14" s="209"/>
      <c r="T14" s="209"/>
      <c r="U14" s="209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s="14" customFormat="1" ht="26.25" customHeight="1" x14ac:dyDescent="0.25">
      <c r="A15" s="185"/>
      <c r="B15" s="284" t="s">
        <v>57</v>
      </c>
      <c r="C15" s="285" t="s">
        <v>136</v>
      </c>
      <c r="D15" s="286"/>
      <c r="E15" s="255">
        <f>SUM(E16:E18)</f>
        <v>0</v>
      </c>
      <c r="F15" s="255">
        <f>SUM(F16:F18)</f>
        <v>0</v>
      </c>
      <c r="G15" s="255">
        <f t="shared" ref="G15:O15" si="2">SUM(G16:G18)</f>
        <v>0</v>
      </c>
      <c r="H15" s="255">
        <f t="shared" si="2"/>
        <v>0</v>
      </c>
      <c r="I15" s="255">
        <f t="shared" si="2"/>
        <v>0</v>
      </c>
      <c r="J15" s="255">
        <f t="shared" si="2"/>
        <v>0</v>
      </c>
      <c r="K15" s="255">
        <f t="shared" si="2"/>
        <v>0</v>
      </c>
      <c r="L15" s="255">
        <f t="shared" si="2"/>
        <v>0</v>
      </c>
      <c r="M15" s="255">
        <f t="shared" si="2"/>
        <v>0</v>
      </c>
      <c r="N15" s="255">
        <f t="shared" si="2"/>
        <v>0</v>
      </c>
      <c r="O15" s="255">
        <f t="shared" si="2"/>
        <v>0</v>
      </c>
      <c r="P15" s="255">
        <f>SUM(P16:P18)</f>
        <v>0</v>
      </c>
      <c r="Q15" s="256">
        <f>SUM(Q16:Q18)</f>
        <v>0</v>
      </c>
      <c r="R15" s="208"/>
      <c r="S15" s="209"/>
      <c r="T15" s="209"/>
      <c r="U15" s="209"/>
    </row>
    <row r="16" spans="1:42" s="13" customFormat="1" ht="26.25" customHeight="1" x14ac:dyDescent="0.25">
      <c r="A16" s="184"/>
      <c r="B16" s="287"/>
      <c r="C16" s="134" t="s">
        <v>58</v>
      </c>
      <c r="D16" s="286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61">
        <f>SUM(E16:P16)</f>
        <v>0</v>
      </c>
      <c r="R16" s="208"/>
      <c r="S16" s="209"/>
      <c r="T16" s="209"/>
      <c r="U16" s="209"/>
    </row>
    <row r="17" spans="1:36" s="13" customFormat="1" ht="26.25" customHeight="1" x14ac:dyDescent="0.25">
      <c r="A17" s="184"/>
      <c r="B17" s="287"/>
      <c r="C17" s="134" t="s">
        <v>4</v>
      </c>
      <c r="D17" s="286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61">
        <f>SUM(E17:P17)</f>
        <v>0</v>
      </c>
      <c r="R17" s="208"/>
      <c r="S17" s="209"/>
      <c r="T17" s="209"/>
      <c r="U17" s="209"/>
    </row>
    <row r="18" spans="1:36" s="13" customFormat="1" ht="26.25" customHeight="1" x14ac:dyDescent="0.25">
      <c r="A18" s="184"/>
      <c r="B18" s="287"/>
      <c r="C18" s="134" t="s">
        <v>66</v>
      </c>
      <c r="D18" s="286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61">
        <f>SUM(E18:P18)</f>
        <v>0</v>
      </c>
      <c r="R18" s="208"/>
      <c r="S18" s="209"/>
      <c r="T18" s="209"/>
      <c r="U18" s="209"/>
      <c r="V18" s="16">
        <f>SUM(Q15-Q9-Q11-Q14)</f>
        <v>0</v>
      </c>
    </row>
    <row r="19" spans="1:36" s="170" customFormat="1" ht="26.25" customHeight="1" x14ac:dyDescent="0.25">
      <c r="A19" s="186"/>
      <c r="B19" s="284" t="s">
        <v>5</v>
      </c>
      <c r="C19" s="285" t="s">
        <v>138</v>
      </c>
      <c r="D19" s="286"/>
      <c r="E19" s="255">
        <f>E20+E23</f>
        <v>0</v>
      </c>
      <c r="F19" s="255">
        <f t="shared" ref="F19:Q19" si="3">F20+F23</f>
        <v>0</v>
      </c>
      <c r="G19" s="255">
        <f t="shared" si="3"/>
        <v>0</v>
      </c>
      <c r="H19" s="255">
        <f t="shared" si="3"/>
        <v>0</v>
      </c>
      <c r="I19" s="255">
        <f t="shared" si="3"/>
        <v>0</v>
      </c>
      <c r="J19" s="255">
        <f t="shared" si="3"/>
        <v>0</v>
      </c>
      <c r="K19" s="255">
        <f t="shared" si="3"/>
        <v>0</v>
      </c>
      <c r="L19" s="255">
        <f t="shared" si="3"/>
        <v>0</v>
      </c>
      <c r="M19" s="255">
        <f t="shared" si="3"/>
        <v>0</v>
      </c>
      <c r="N19" s="255">
        <f t="shared" si="3"/>
        <v>0</v>
      </c>
      <c r="O19" s="255">
        <f t="shared" si="3"/>
        <v>0</v>
      </c>
      <c r="P19" s="255">
        <f t="shared" si="3"/>
        <v>0</v>
      </c>
      <c r="Q19" s="256">
        <f t="shared" si="3"/>
        <v>0</v>
      </c>
      <c r="R19" s="208"/>
      <c r="S19" s="209"/>
      <c r="T19" s="209"/>
      <c r="U19" s="209"/>
    </row>
    <row r="20" spans="1:36" s="172" customFormat="1" ht="26.25" customHeight="1" x14ac:dyDescent="0.25">
      <c r="A20" s="180"/>
      <c r="B20" s="290"/>
      <c r="C20" s="134" t="s">
        <v>139</v>
      </c>
      <c r="D20" s="286"/>
      <c r="E20" s="135">
        <f t="shared" ref="E20:Q20" si="4">SUM(E21:E22)</f>
        <v>0</v>
      </c>
      <c r="F20" s="135">
        <f t="shared" si="4"/>
        <v>0</v>
      </c>
      <c r="G20" s="135">
        <f t="shared" si="4"/>
        <v>0</v>
      </c>
      <c r="H20" s="135">
        <f t="shared" si="4"/>
        <v>0</v>
      </c>
      <c r="I20" s="135">
        <f t="shared" si="4"/>
        <v>0</v>
      </c>
      <c r="J20" s="135">
        <f t="shared" si="4"/>
        <v>0</v>
      </c>
      <c r="K20" s="135">
        <f t="shared" si="4"/>
        <v>0</v>
      </c>
      <c r="L20" s="135">
        <f t="shared" si="4"/>
        <v>0</v>
      </c>
      <c r="M20" s="135">
        <f t="shared" si="4"/>
        <v>0</v>
      </c>
      <c r="N20" s="135">
        <f t="shared" si="4"/>
        <v>0</v>
      </c>
      <c r="O20" s="135">
        <f t="shared" si="4"/>
        <v>0</v>
      </c>
      <c r="P20" s="135">
        <f t="shared" si="4"/>
        <v>0</v>
      </c>
      <c r="Q20" s="136">
        <f t="shared" si="4"/>
        <v>0</v>
      </c>
      <c r="R20" s="208"/>
      <c r="S20" s="209"/>
      <c r="T20" s="209"/>
      <c r="U20" s="209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</row>
    <row r="21" spans="1:36" s="168" customFormat="1" ht="26.25" customHeight="1" x14ac:dyDescent="0.25">
      <c r="A21" s="181"/>
      <c r="B21" s="287"/>
      <c r="C21" s="288" t="s">
        <v>228</v>
      </c>
      <c r="D21" s="286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61">
        <f>SUM(E21:P21)</f>
        <v>0</v>
      </c>
      <c r="R21" s="208"/>
      <c r="S21" s="209"/>
      <c r="T21" s="209"/>
      <c r="U21" s="209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</row>
    <row r="22" spans="1:36" s="168" customFormat="1" ht="26.25" customHeight="1" x14ac:dyDescent="0.25">
      <c r="A22" s="181"/>
      <c r="B22" s="287"/>
      <c r="C22" s="288" t="s">
        <v>219</v>
      </c>
      <c r="D22" s="286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61">
        <f>SUM(E22:P22)</f>
        <v>0</v>
      </c>
      <c r="R22" s="208"/>
      <c r="S22" s="209"/>
      <c r="T22" s="209"/>
      <c r="U22" s="209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</row>
    <row r="23" spans="1:36" s="172" customFormat="1" ht="26.25" customHeight="1" x14ac:dyDescent="0.25">
      <c r="A23" s="180"/>
      <c r="B23" s="290"/>
      <c r="C23" s="134" t="s">
        <v>140</v>
      </c>
      <c r="D23" s="286"/>
      <c r="E23" s="135">
        <f t="shared" ref="E23:Q23" si="5">SUM(E24:E25)</f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135">
        <f t="shared" si="5"/>
        <v>0</v>
      </c>
      <c r="N23" s="135">
        <f t="shared" si="5"/>
        <v>0</v>
      </c>
      <c r="O23" s="135">
        <f t="shared" si="5"/>
        <v>0</v>
      </c>
      <c r="P23" s="135">
        <f t="shared" si="5"/>
        <v>0</v>
      </c>
      <c r="Q23" s="136">
        <f t="shared" si="5"/>
        <v>0</v>
      </c>
      <c r="R23" s="208"/>
      <c r="S23" s="209"/>
      <c r="T23" s="209"/>
      <c r="U23" s="209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</row>
    <row r="24" spans="1:36" s="168" customFormat="1" ht="26.25" customHeight="1" x14ac:dyDescent="0.25">
      <c r="A24" s="181"/>
      <c r="B24" s="287"/>
      <c r="C24" s="134" t="s">
        <v>229</v>
      </c>
      <c r="D24" s="28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61">
        <f>SUM(E24:P24)</f>
        <v>0</v>
      </c>
      <c r="R24" s="208"/>
      <c r="S24" s="209"/>
      <c r="T24" s="209"/>
      <c r="U24" s="209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</row>
    <row r="25" spans="1:36" s="168" customFormat="1" ht="26.25" customHeight="1" x14ac:dyDescent="0.25">
      <c r="A25" s="181"/>
      <c r="B25" s="287"/>
      <c r="C25" s="134" t="s">
        <v>221</v>
      </c>
      <c r="D25" s="28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61">
        <f>SUM(E25:P25)</f>
        <v>0</v>
      </c>
      <c r="R25" s="208"/>
      <c r="S25" s="209"/>
      <c r="T25" s="209"/>
      <c r="U25" s="209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</row>
    <row r="26" spans="1:36" s="170" customFormat="1" ht="31.5" customHeight="1" x14ac:dyDescent="0.25">
      <c r="A26" s="186"/>
      <c r="B26" s="191" t="s">
        <v>141</v>
      </c>
      <c r="C26" s="190" t="s">
        <v>137</v>
      </c>
      <c r="D26" s="193"/>
      <c r="E26" s="156">
        <f>E8-E15-E19</f>
        <v>0</v>
      </c>
      <c r="F26" s="156">
        <f>F8-F15-F19</f>
        <v>0</v>
      </c>
      <c r="G26" s="156">
        <f>G8-G15-G19</f>
        <v>0</v>
      </c>
      <c r="H26" s="156">
        <f>H8-H15-H19</f>
        <v>0</v>
      </c>
      <c r="I26" s="156">
        <f t="shared" ref="I26:P26" si="6">I8-I15-I19</f>
        <v>0</v>
      </c>
      <c r="J26" s="156">
        <f t="shared" si="6"/>
        <v>0</v>
      </c>
      <c r="K26" s="156">
        <f t="shared" si="6"/>
        <v>0</v>
      </c>
      <c r="L26" s="156">
        <f t="shared" si="6"/>
        <v>0</v>
      </c>
      <c r="M26" s="156">
        <f t="shared" si="6"/>
        <v>0</v>
      </c>
      <c r="N26" s="156">
        <f t="shared" si="6"/>
        <v>0</v>
      </c>
      <c r="O26" s="156">
        <f t="shared" si="6"/>
        <v>0</v>
      </c>
      <c r="P26" s="156">
        <f t="shared" si="6"/>
        <v>0</v>
      </c>
      <c r="Q26" s="157">
        <f>Q8-Q15-Q19</f>
        <v>0</v>
      </c>
      <c r="R26" s="208"/>
      <c r="S26" s="209"/>
      <c r="T26" s="209"/>
      <c r="U26" s="209"/>
    </row>
    <row r="27" spans="1:36" s="175" customFormat="1" ht="25.5" customHeight="1" x14ac:dyDescent="0.25">
      <c r="A27" s="187"/>
      <c r="B27" s="191" t="s">
        <v>31</v>
      </c>
      <c r="C27" s="553" t="s">
        <v>142</v>
      </c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4"/>
      <c r="R27" s="208"/>
      <c r="S27" s="209"/>
      <c r="T27" s="209"/>
      <c r="U27" s="209"/>
    </row>
    <row r="28" spans="1:36" s="175" customFormat="1" ht="26.25" customHeight="1" x14ac:dyDescent="0.25">
      <c r="A28" s="187"/>
      <c r="B28" s="287" t="s">
        <v>30</v>
      </c>
      <c r="C28" s="134" t="s">
        <v>157</v>
      </c>
      <c r="D28" s="286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61">
        <f t="shared" ref="Q28:Q34" si="7">SUM(E28:P28)</f>
        <v>0</v>
      </c>
      <c r="R28" s="208"/>
      <c r="S28" s="209"/>
      <c r="T28" s="209"/>
      <c r="U28" s="209"/>
    </row>
    <row r="29" spans="1:36" s="175" customFormat="1" ht="26.25" customHeight="1" x14ac:dyDescent="0.25">
      <c r="A29" s="187"/>
      <c r="B29" s="287" t="s">
        <v>32</v>
      </c>
      <c r="C29" s="134" t="s">
        <v>143</v>
      </c>
      <c r="D29" s="28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61">
        <f t="shared" si="7"/>
        <v>0</v>
      </c>
      <c r="R29" s="208"/>
      <c r="S29" s="209"/>
      <c r="T29" s="209"/>
      <c r="U29" s="209"/>
    </row>
    <row r="30" spans="1:36" s="168" customFormat="1" ht="26.25" customHeight="1" x14ac:dyDescent="0.25">
      <c r="A30" s="291"/>
      <c r="B30" s="287" t="s">
        <v>33</v>
      </c>
      <c r="C30" s="134" t="s">
        <v>35</v>
      </c>
      <c r="D30" s="286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61">
        <f t="shared" si="7"/>
        <v>0</v>
      </c>
      <c r="R30" s="208"/>
      <c r="S30" s="209"/>
      <c r="T30" s="209"/>
      <c r="U30" s="209"/>
    </row>
    <row r="31" spans="1:36" s="168" customFormat="1" ht="26.25" customHeight="1" x14ac:dyDescent="0.25">
      <c r="A31" s="291"/>
      <c r="B31" s="284" t="s">
        <v>34</v>
      </c>
      <c r="C31" s="285" t="s">
        <v>158</v>
      </c>
      <c r="D31" s="286"/>
      <c r="E31" s="255">
        <f>SUM(E28:E30)</f>
        <v>0</v>
      </c>
      <c r="F31" s="255">
        <f t="shared" ref="F31:O31" si="8">SUM(F28:F30)</f>
        <v>0</v>
      </c>
      <c r="G31" s="255">
        <f t="shared" si="8"/>
        <v>0</v>
      </c>
      <c r="H31" s="255">
        <f t="shared" si="8"/>
        <v>0</v>
      </c>
      <c r="I31" s="255">
        <f t="shared" si="8"/>
        <v>0</v>
      </c>
      <c r="J31" s="255">
        <f t="shared" si="8"/>
        <v>0</v>
      </c>
      <c r="K31" s="255">
        <f t="shared" si="8"/>
        <v>0</v>
      </c>
      <c r="L31" s="255">
        <f t="shared" si="8"/>
        <v>0</v>
      </c>
      <c r="M31" s="255">
        <f t="shared" si="8"/>
        <v>0</v>
      </c>
      <c r="N31" s="255">
        <f t="shared" si="8"/>
        <v>0</v>
      </c>
      <c r="O31" s="255">
        <f t="shared" si="8"/>
        <v>0</v>
      </c>
      <c r="P31" s="255">
        <f>SUM(P28:P30)</f>
        <v>0</v>
      </c>
      <c r="Q31" s="61">
        <f t="shared" si="7"/>
        <v>0</v>
      </c>
      <c r="R31" s="208"/>
      <c r="S31" s="209"/>
      <c r="T31" s="209"/>
      <c r="U31" s="209"/>
    </row>
    <row r="32" spans="1:36" s="175" customFormat="1" ht="26.25" customHeight="1" x14ac:dyDescent="0.25">
      <c r="A32" s="187"/>
      <c r="B32" s="284" t="s">
        <v>19</v>
      </c>
      <c r="C32" s="285" t="s">
        <v>159</v>
      </c>
      <c r="D32" s="286"/>
      <c r="E32" s="255">
        <f>SUM(E33:E41)</f>
        <v>0</v>
      </c>
      <c r="F32" s="255">
        <f>SUM(F33:F41)</f>
        <v>0</v>
      </c>
      <c r="G32" s="255">
        <f t="shared" ref="G32:O32" si="9">SUM(G33:G41)</f>
        <v>0</v>
      </c>
      <c r="H32" s="255">
        <f t="shared" si="9"/>
        <v>0</v>
      </c>
      <c r="I32" s="255">
        <f t="shared" si="9"/>
        <v>0</v>
      </c>
      <c r="J32" s="255">
        <f t="shared" si="9"/>
        <v>0</v>
      </c>
      <c r="K32" s="255">
        <f t="shared" si="9"/>
        <v>0</v>
      </c>
      <c r="L32" s="255">
        <f t="shared" si="9"/>
        <v>0</v>
      </c>
      <c r="M32" s="255">
        <f t="shared" si="9"/>
        <v>0</v>
      </c>
      <c r="N32" s="255">
        <f t="shared" si="9"/>
        <v>0</v>
      </c>
      <c r="O32" s="255">
        <f t="shared" si="9"/>
        <v>0</v>
      </c>
      <c r="P32" s="255">
        <f>SUM(P33:P41)</f>
        <v>0</v>
      </c>
      <c r="Q32" s="61">
        <f t="shared" si="7"/>
        <v>0</v>
      </c>
      <c r="R32" s="208"/>
      <c r="S32" s="209"/>
      <c r="T32" s="209"/>
      <c r="U32" s="209"/>
    </row>
    <row r="33" spans="1:21" s="175" customFormat="1" ht="26.25" customHeight="1" x14ac:dyDescent="0.25">
      <c r="A33" s="187"/>
      <c r="B33" s="290" t="s">
        <v>160</v>
      </c>
      <c r="C33" s="134" t="s">
        <v>161</v>
      </c>
      <c r="D33" s="286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61">
        <f t="shared" si="7"/>
        <v>0</v>
      </c>
      <c r="R33" s="208"/>
      <c r="S33" s="209"/>
      <c r="T33" s="209"/>
      <c r="U33" s="209"/>
    </row>
    <row r="34" spans="1:21" s="175" customFormat="1" ht="26.25" customHeight="1" x14ac:dyDescent="0.25">
      <c r="A34" s="187"/>
      <c r="B34" s="290" t="s">
        <v>162</v>
      </c>
      <c r="C34" s="134" t="s">
        <v>170</v>
      </c>
      <c r="D34" s="286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61">
        <f t="shared" si="7"/>
        <v>0</v>
      </c>
      <c r="R34" s="208"/>
      <c r="S34" s="209"/>
      <c r="T34" s="209"/>
      <c r="U34" s="209"/>
    </row>
    <row r="35" spans="1:21" s="175" customFormat="1" ht="26.25" customHeight="1" x14ac:dyDescent="0.25">
      <c r="A35" s="187"/>
      <c r="B35" s="290" t="s">
        <v>163</v>
      </c>
      <c r="C35" s="134" t="s">
        <v>171</v>
      </c>
      <c r="D35" s="286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61">
        <f t="shared" ref="Q35:Q40" si="10">SUM(E35:P35)</f>
        <v>0</v>
      </c>
      <c r="R35" s="208"/>
      <c r="S35" s="209"/>
      <c r="T35" s="209"/>
      <c r="U35" s="209"/>
    </row>
    <row r="36" spans="1:21" s="175" customFormat="1" ht="26.25" customHeight="1" x14ac:dyDescent="0.25">
      <c r="A36" s="187"/>
      <c r="B36" s="290" t="s">
        <v>164</v>
      </c>
      <c r="C36" s="134" t="s">
        <v>172</v>
      </c>
      <c r="D36" s="286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61">
        <f t="shared" si="10"/>
        <v>0</v>
      </c>
      <c r="R36" s="208"/>
      <c r="S36" s="209"/>
      <c r="T36" s="209"/>
      <c r="U36" s="209"/>
    </row>
    <row r="37" spans="1:21" s="175" customFormat="1" ht="26.25" customHeight="1" x14ac:dyDescent="0.25">
      <c r="A37" s="187"/>
      <c r="B37" s="290" t="s">
        <v>165</v>
      </c>
      <c r="C37" s="134" t="s">
        <v>173</v>
      </c>
      <c r="D37" s="286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61">
        <f t="shared" si="10"/>
        <v>0</v>
      </c>
      <c r="R37" s="208"/>
      <c r="S37" s="209"/>
      <c r="T37" s="209"/>
      <c r="U37" s="209"/>
    </row>
    <row r="38" spans="1:21" s="175" customFormat="1" ht="26.25" customHeight="1" x14ac:dyDescent="0.25">
      <c r="A38" s="187"/>
      <c r="B38" s="290" t="s">
        <v>166</v>
      </c>
      <c r="C38" s="134" t="s">
        <v>174</v>
      </c>
      <c r="D38" s="286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61">
        <f t="shared" si="10"/>
        <v>0</v>
      </c>
      <c r="R38" s="208"/>
      <c r="S38" s="209"/>
      <c r="T38" s="209"/>
      <c r="U38" s="209"/>
    </row>
    <row r="39" spans="1:21" s="175" customFormat="1" ht="26.25" customHeight="1" x14ac:dyDescent="0.25">
      <c r="A39" s="187"/>
      <c r="B39" s="290" t="s">
        <v>167</v>
      </c>
      <c r="C39" s="134" t="s">
        <v>175</v>
      </c>
      <c r="D39" s="286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61">
        <f t="shared" si="10"/>
        <v>0</v>
      </c>
      <c r="R39" s="208"/>
      <c r="S39" s="209"/>
      <c r="T39" s="209"/>
      <c r="U39" s="209"/>
    </row>
    <row r="40" spans="1:21" s="175" customFormat="1" ht="26.25" customHeight="1" x14ac:dyDescent="0.25">
      <c r="A40" s="187"/>
      <c r="B40" s="290" t="s">
        <v>168</v>
      </c>
      <c r="C40" s="134" t="s">
        <v>176</v>
      </c>
      <c r="D40" s="286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61">
        <f t="shared" si="10"/>
        <v>0</v>
      </c>
      <c r="R40" s="208"/>
      <c r="S40" s="209"/>
      <c r="T40" s="209"/>
      <c r="U40" s="209"/>
    </row>
    <row r="41" spans="1:21" s="175" customFormat="1" ht="26.25" customHeight="1" x14ac:dyDescent="0.25">
      <c r="A41" s="187"/>
      <c r="B41" s="290" t="s">
        <v>169</v>
      </c>
      <c r="C41" s="134" t="s">
        <v>177</v>
      </c>
      <c r="D41" s="286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61">
        <f>SUM(E41:P41)</f>
        <v>0</v>
      </c>
      <c r="R41" s="208"/>
      <c r="S41" s="209"/>
      <c r="T41" s="209"/>
      <c r="U41" s="209"/>
    </row>
    <row r="42" spans="1:21" s="175" customFormat="1" ht="26.25" customHeight="1" x14ac:dyDescent="0.25">
      <c r="A42" s="187"/>
      <c r="B42" s="292" t="s">
        <v>36</v>
      </c>
      <c r="C42" s="285" t="s">
        <v>183</v>
      </c>
      <c r="D42" s="286"/>
      <c r="E42" s="255">
        <f>E31-E32</f>
        <v>0</v>
      </c>
      <c r="F42" s="255">
        <f t="shared" ref="F42:O42" si="11">F31-F32</f>
        <v>0</v>
      </c>
      <c r="G42" s="255">
        <f t="shared" si="11"/>
        <v>0</v>
      </c>
      <c r="H42" s="255">
        <f t="shared" si="11"/>
        <v>0</v>
      </c>
      <c r="I42" s="255">
        <f t="shared" si="11"/>
        <v>0</v>
      </c>
      <c r="J42" s="255">
        <f t="shared" si="11"/>
        <v>0</v>
      </c>
      <c r="K42" s="255">
        <f t="shared" si="11"/>
        <v>0</v>
      </c>
      <c r="L42" s="255">
        <f t="shared" si="11"/>
        <v>0</v>
      </c>
      <c r="M42" s="255">
        <f t="shared" si="11"/>
        <v>0</v>
      </c>
      <c r="N42" s="255">
        <f t="shared" si="11"/>
        <v>0</v>
      </c>
      <c r="O42" s="255">
        <f t="shared" si="11"/>
        <v>0</v>
      </c>
      <c r="P42" s="255">
        <f>P31-P32</f>
        <v>0</v>
      </c>
      <c r="Q42" s="256">
        <f>SUM(E42:P42)</f>
        <v>0</v>
      </c>
      <c r="R42" s="208"/>
      <c r="S42" s="209"/>
      <c r="T42" s="209"/>
      <c r="U42" s="209"/>
    </row>
    <row r="43" spans="1:21" s="175" customFormat="1" ht="26.25" customHeight="1" x14ac:dyDescent="0.25">
      <c r="A43" s="187"/>
      <c r="B43" s="284" t="s">
        <v>37</v>
      </c>
      <c r="C43" s="285" t="s">
        <v>178</v>
      </c>
      <c r="D43" s="286"/>
      <c r="E43" s="255">
        <f>E44-E45+E46</f>
        <v>0</v>
      </c>
      <c r="F43" s="255">
        <f>F44-F45+F46</f>
        <v>0</v>
      </c>
      <c r="G43" s="255">
        <f>G44-G45+G46</f>
        <v>0</v>
      </c>
      <c r="H43" s="255">
        <f t="shared" ref="H43:O43" si="12">H44-H45+H46</f>
        <v>0</v>
      </c>
      <c r="I43" s="255">
        <f t="shared" si="12"/>
        <v>0</v>
      </c>
      <c r="J43" s="255">
        <f t="shared" si="12"/>
        <v>0</v>
      </c>
      <c r="K43" s="255">
        <f t="shared" si="12"/>
        <v>0</v>
      </c>
      <c r="L43" s="255">
        <f t="shared" si="12"/>
        <v>0</v>
      </c>
      <c r="M43" s="255">
        <f t="shared" si="12"/>
        <v>0</v>
      </c>
      <c r="N43" s="255">
        <f t="shared" si="12"/>
        <v>0</v>
      </c>
      <c r="O43" s="255">
        <f t="shared" si="12"/>
        <v>0</v>
      </c>
      <c r="P43" s="255">
        <f>P44-P45+P46</f>
        <v>0</v>
      </c>
      <c r="Q43" s="256">
        <f>Q44-Q45+Q46</f>
        <v>0</v>
      </c>
      <c r="R43" s="208"/>
      <c r="S43" s="209"/>
      <c r="T43" s="209"/>
      <c r="U43" s="209"/>
    </row>
    <row r="44" spans="1:21" s="168" customFormat="1" ht="26.25" customHeight="1" x14ac:dyDescent="0.25">
      <c r="A44" s="181"/>
      <c r="B44" s="287"/>
      <c r="C44" s="134" t="s">
        <v>184</v>
      </c>
      <c r="D44" s="286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61">
        <f t="shared" ref="Q44:Q49" si="13">SUM(E44:P44)</f>
        <v>0</v>
      </c>
      <c r="R44" s="208"/>
      <c r="S44" s="209"/>
      <c r="T44" s="209"/>
      <c r="U44" s="209"/>
    </row>
    <row r="45" spans="1:21" s="168" customFormat="1" ht="26.25" customHeight="1" x14ac:dyDescent="0.25">
      <c r="A45" s="181"/>
      <c r="B45" s="287"/>
      <c r="C45" s="134" t="s">
        <v>185</v>
      </c>
      <c r="D45" s="286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61">
        <f t="shared" si="13"/>
        <v>0</v>
      </c>
      <c r="R45" s="208"/>
      <c r="S45" s="209"/>
      <c r="T45" s="209"/>
      <c r="U45" s="209"/>
    </row>
    <row r="46" spans="1:21" s="168" customFormat="1" ht="26.25" customHeight="1" x14ac:dyDescent="0.25">
      <c r="A46" s="181"/>
      <c r="B46" s="287"/>
      <c r="C46" s="134" t="s">
        <v>215</v>
      </c>
      <c r="D46" s="286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61">
        <f t="shared" si="13"/>
        <v>0</v>
      </c>
      <c r="R46" s="208"/>
      <c r="S46" s="209"/>
      <c r="T46" s="209"/>
      <c r="U46" s="209"/>
    </row>
    <row r="47" spans="1:21" s="168" customFormat="1" ht="26.25" customHeight="1" x14ac:dyDescent="0.25">
      <c r="A47" s="181"/>
      <c r="B47" s="287" t="s">
        <v>38</v>
      </c>
      <c r="C47" s="134" t="s">
        <v>83</v>
      </c>
      <c r="D47" s="286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61">
        <f t="shared" si="13"/>
        <v>0</v>
      </c>
      <c r="R47" s="208"/>
      <c r="S47" s="209"/>
      <c r="T47" s="209"/>
      <c r="U47" s="209"/>
    </row>
    <row r="48" spans="1:21" s="168" customFormat="1" ht="26.25" customHeight="1" x14ac:dyDescent="0.25">
      <c r="A48" s="181"/>
      <c r="B48" s="287" t="s">
        <v>39</v>
      </c>
      <c r="C48" s="134" t="s">
        <v>84</v>
      </c>
      <c r="D48" s="286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61">
        <f t="shared" si="13"/>
        <v>0</v>
      </c>
      <c r="R48" s="208"/>
      <c r="S48" s="209"/>
      <c r="T48" s="209"/>
      <c r="U48" s="209"/>
    </row>
    <row r="49" spans="1:28" s="168" customFormat="1" ht="26.25" customHeight="1" x14ac:dyDescent="0.25">
      <c r="A49" s="181"/>
      <c r="B49" s="287" t="s">
        <v>102</v>
      </c>
      <c r="C49" s="134" t="s">
        <v>85</v>
      </c>
      <c r="D49" s="286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61">
        <f t="shared" si="13"/>
        <v>0</v>
      </c>
      <c r="R49" s="208"/>
      <c r="S49" s="209"/>
      <c r="T49" s="209"/>
      <c r="U49" s="209"/>
    </row>
    <row r="50" spans="1:28" s="175" customFormat="1" ht="26.25" customHeight="1" x14ac:dyDescent="0.25">
      <c r="A50" s="187"/>
      <c r="B50" s="284" t="s">
        <v>103</v>
      </c>
      <c r="C50" s="285" t="s">
        <v>179</v>
      </c>
      <c r="D50" s="286"/>
      <c r="E50" s="255">
        <f>E43+E47+E48+E49</f>
        <v>0</v>
      </c>
      <c r="F50" s="255">
        <f t="shared" ref="F50:O50" si="14">F43+F47+F48+F49</f>
        <v>0</v>
      </c>
      <c r="G50" s="255">
        <f t="shared" si="14"/>
        <v>0</v>
      </c>
      <c r="H50" s="255">
        <f t="shared" si="14"/>
        <v>0</v>
      </c>
      <c r="I50" s="255">
        <f t="shared" si="14"/>
        <v>0</v>
      </c>
      <c r="J50" s="255">
        <f t="shared" si="14"/>
        <v>0</v>
      </c>
      <c r="K50" s="255">
        <f t="shared" si="14"/>
        <v>0</v>
      </c>
      <c r="L50" s="255">
        <f t="shared" si="14"/>
        <v>0</v>
      </c>
      <c r="M50" s="255">
        <f t="shared" si="14"/>
        <v>0</v>
      </c>
      <c r="N50" s="255">
        <f t="shared" si="14"/>
        <v>0</v>
      </c>
      <c r="O50" s="255">
        <f t="shared" si="14"/>
        <v>0</v>
      </c>
      <c r="P50" s="255">
        <f>P43+P47+P48+P49</f>
        <v>0</v>
      </c>
      <c r="Q50" s="256">
        <f>Q43+Q47+Q48+Q49</f>
        <v>0</v>
      </c>
      <c r="R50" s="208"/>
      <c r="S50" s="209"/>
      <c r="T50" s="209"/>
      <c r="U50" s="209"/>
    </row>
    <row r="51" spans="1:28" s="170" customFormat="1" ht="33.75" customHeight="1" x14ac:dyDescent="0.25">
      <c r="A51" s="186"/>
      <c r="B51" s="191" t="s">
        <v>86</v>
      </c>
      <c r="C51" s="190" t="s">
        <v>180</v>
      </c>
      <c r="D51" s="193"/>
      <c r="E51" s="197">
        <f>E42-E50</f>
        <v>0</v>
      </c>
      <c r="F51" s="197">
        <f>F42-F50</f>
        <v>0</v>
      </c>
      <c r="G51" s="197">
        <f t="shared" ref="G51:P51" si="15">G42-G50</f>
        <v>0</v>
      </c>
      <c r="H51" s="197">
        <f t="shared" si="15"/>
        <v>0</v>
      </c>
      <c r="I51" s="197">
        <f t="shared" si="15"/>
        <v>0</v>
      </c>
      <c r="J51" s="197">
        <f t="shared" si="15"/>
        <v>0</v>
      </c>
      <c r="K51" s="197">
        <f t="shared" si="15"/>
        <v>0</v>
      </c>
      <c r="L51" s="197">
        <f t="shared" si="15"/>
        <v>0</v>
      </c>
      <c r="M51" s="197">
        <f t="shared" si="15"/>
        <v>0</v>
      </c>
      <c r="N51" s="197">
        <f t="shared" si="15"/>
        <v>0</v>
      </c>
      <c r="O51" s="197">
        <f t="shared" si="15"/>
        <v>0</v>
      </c>
      <c r="P51" s="197">
        <f t="shared" si="15"/>
        <v>0</v>
      </c>
      <c r="Q51" s="198">
        <f>SUM(E51:P51)</f>
        <v>0</v>
      </c>
      <c r="R51" s="208"/>
      <c r="S51" s="209"/>
      <c r="T51" s="209"/>
      <c r="U51" s="209"/>
    </row>
    <row r="52" spans="1:28" s="175" customFormat="1" ht="26.25" customHeight="1" x14ac:dyDescent="0.25">
      <c r="A52" s="187"/>
      <c r="B52" s="284" t="s">
        <v>88</v>
      </c>
      <c r="C52" s="285" t="s">
        <v>24</v>
      </c>
      <c r="D52" s="286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6"/>
      <c r="R52" s="208"/>
      <c r="S52" s="209"/>
      <c r="T52" s="209"/>
      <c r="U52" s="209"/>
      <c r="V52" s="176"/>
    </row>
    <row r="53" spans="1:28" s="170" customFormat="1" ht="26.25" customHeight="1" x14ac:dyDescent="0.25">
      <c r="A53" s="186"/>
      <c r="B53" s="194" t="s">
        <v>87</v>
      </c>
      <c r="C53" s="190" t="s">
        <v>181</v>
      </c>
      <c r="D53" s="193"/>
      <c r="E53" s="156">
        <f>E26+E51</f>
        <v>0</v>
      </c>
      <c r="F53" s="156">
        <f t="shared" ref="F53:O53" si="16">F26+F51</f>
        <v>0</v>
      </c>
      <c r="G53" s="156">
        <f t="shared" si="16"/>
        <v>0</v>
      </c>
      <c r="H53" s="156">
        <f t="shared" si="16"/>
        <v>0</v>
      </c>
      <c r="I53" s="156">
        <f t="shared" si="16"/>
        <v>0</v>
      </c>
      <c r="J53" s="156">
        <f t="shared" si="16"/>
        <v>0</v>
      </c>
      <c r="K53" s="156">
        <f t="shared" si="16"/>
        <v>0</v>
      </c>
      <c r="L53" s="156">
        <f t="shared" si="16"/>
        <v>0</v>
      </c>
      <c r="M53" s="156">
        <f t="shared" si="16"/>
        <v>0</v>
      </c>
      <c r="N53" s="156">
        <f t="shared" si="16"/>
        <v>0</v>
      </c>
      <c r="O53" s="156">
        <f t="shared" si="16"/>
        <v>0</v>
      </c>
      <c r="P53" s="156">
        <f>P26+P51</f>
        <v>0</v>
      </c>
      <c r="Q53" s="157">
        <f>Q26+Q51</f>
        <v>0</v>
      </c>
      <c r="R53" s="208"/>
      <c r="S53" s="209"/>
      <c r="T53" s="209"/>
      <c r="U53" s="209"/>
    </row>
    <row r="54" spans="1:28" s="168" customFormat="1" ht="26.25" customHeight="1" x14ac:dyDescent="0.25">
      <c r="A54" s="188"/>
      <c r="B54" s="191" t="s">
        <v>70</v>
      </c>
      <c r="C54" s="94" t="s">
        <v>69</v>
      </c>
      <c r="D54" s="305">
        <v>0</v>
      </c>
      <c r="E54" s="197">
        <f>D54</f>
        <v>0</v>
      </c>
      <c r="F54" s="197">
        <f t="shared" ref="F54:P54" si="17">E55</f>
        <v>0</v>
      </c>
      <c r="G54" s="197">
        <f t="shared" si="17"/>
        <v>0</v>
      </c>
      <c r="H54" s="197">
        <f>G55</f>
        <v>0</v>
      </c>
      <c r="I54" s="197">
        <f t="shared" si="17"/>
        <v>0</v>
      </c>
      <c r="J54" s="197">
        <f t="shared" si="17"/>
        <v>0</v>
      </c>
      <c r="K54" s="197">
        <f t="shared" si="17"/>
        <v>0</v>
      </c>
      <c r="L54" s="197">
        <f t="shared" si="17"/>
        <v>0</v>
      </c>
      <c r="M54" s="197">
        <f t="shared" si="17"/>
        <v>0</v>
      </c>
      <c r="N54" s="197">
        <f t="shared" si="17"/>
        <v>0</v>
      </c>
      <c r="O54" s="197">
        <f t="shared" si="17"/>
        <v>0</v>
      </c>
      <c r="P54" s="197">
        <f t="shared" si="17"/>
        <v>0</v>
      </c>
      <c r="Q54" s="198">
        <f>D54</f>
        <v>0</v>
      </c>
      <c r="R54" s="208"/>
      <c r="S54" s="209"/>
      <c r="T54" s="209"/>
      <c r="U54" s="209"/>
      <c r="V54" s="178"/>
      <c r="W54" s="178"/>
      <c r="X54" s="178"/>
      <c r="Y54" s="178"/>
      <c r="Z54" s="178"/>
      <c r="AA54" s="178"/>
      <c r="AB54" s="178"/>
    </row>
    <row r="55" spans="1:28" s="170" customFormat="1" ht="30" customHeight="1" thickBot="1" x14ac:dyDescent="0.3">
      <c r="A55" s="186"/>
      <c r="B55" s="195" t="s">
        <v>182</v>
      </c>
      <c r="C55" s="196" t="s">
        <v>186</v>
      </c>
      <c r="D55" s="161">
        <f>SUM(D54)</f>
        <v>0</v>
      </c>
      <c r="E55" s="161">
        <f>E53+E54</f>
        <v>0</v>
      </c>
      <c r="F55" s="161">
        <f>F53+F54</f>
        <v>0</v>
      </c>
      <c r="G55" s="161">
        <f t="shared" ref="G55:O55" si="18">G53+G54</f>
        <v>0</v>
      </c>
      <c r="H55" s="161">
        <f t="shared" si="18"/>
        <v>0</v>
      </c>
      <c r="I55" s="161">
        <f t="shared" si="18"/>
        <v>0</v>
      </c>
      <c r="J55" s="161">
        <f t="shared" si="18"/>
        <v>0</v>
      </c>
      <c r="K55" s="161">
        <f t="shared" si="18"/>
        <v>0</v>
      </c>
      <c r="L55" s="161">
        <f t="shared" si="18"/>
        <v>0</v>
      </c>
      <c r="M55" s="161">
        <f t="shared" si="18"/>
        <v>0</v>
      </c>
      <c r="N55" s="161">
        <f t="shared" si="18"/>
        <v>0</v>
      </c>
      <c r="O55" s="161">
        <f t="shared" si="18"/>
        <v>0</v>
      </c>
      <c r="P55" s="161">
        <f>P53+P54</f>
        <v>0</v>
      </c>
      <c r="Q55" s="162">
        <f>Q53+Q54</f>
        <v>0</v>
      </c>
      <c r="R55" s="208"/>
      <c r="S55" s="209"/>
      <c r="T55" s="209"/>
      <c r="U55" s="209"/>
    </row>
    <row r="56" spans="1:28" s="203" customFormat="1" x14ac:dyDescent="0.25">
      <c r="A56" s="164"/>
      <c r="B56" s="199"/>
      <c r="C56" s="200" t="s">
        <v>22</v>
      </c>
      <c r="D56" s="200"/>
      <c r="E56" s="201"/>
      <c r="F56" s="201"/>
      <c r="G56" s="201"/>
      <c r="H56" s="201"/>
      <c r="I56" s="201"/>
      <c r="J56" s="201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</row>
    <row r="57" spans="1:28" s="153" customFormat="1" x14ac:dyDescent="0.25">
      <c r="B57" s="204"/>
      <c r="C57" s="205"/>
      <c r="D57" s="205"/>
    </row>
    <row r="58" spans="1:28" s="153" customFormat="1" x14ac:dyDescent="0.25">
      <c r="B58" s="204"/>
      <c r="C58" s="205"/>
      <c r="D58" s="205"/>
    </row>
    <row r="59" spans="1:28" s="153" customFormat="1" x14ac:dyDescent="0.25">
      <c r="B59" s="204"/>
      <c r="C59" s="205"/>
      <c r="D59" s="205"/>
    </row>
    <row r="60" spans="1:28" s="153" customFormat="1" x14ac:dyDescent="0.25">
      <c r="B60" s="204"/>
      <c r="C60" s="205"/>
      <c r="D60" s="205"/>
    </row>
    <row r="61" spans="1:28" s="153" customFormat="1" x14ac:dyDescent="0.25">
      <c r="B61" s="204"/>
      <c r="C61" s="205"/>
      <c r="D61" s="205"/>
    </row>
    <row r="62" spans="1:28" s="153" customFormat="1" x14ac:dyDescent="0.25">
      <c r="B62" s="204"/>
      <c r="C62" s="205"/>
      <c r="D62" s="205"/>
    </row>
    <row r="63" spans="1:28" s="153" customFormat="1" x14ac:dyDescent="0.25">
      <c r="B63" s="204"/>
      <c r="C63" s="205"/>
      <c r="D63" s="205"/>
    </row>
    <row r="64" spans="1:28" s="153" customFormat="1" x14ac:dyDescent="0.25">
      <c r="B64" s="204"/>
      <c r="C64" s="205"/>
      <c r="D64" s="205"/>
    </row>
    <row r="65" spans="2:4" s="153" customFormat="1" x14ac:dyDescent="0.25">
      <c r="B65" s="204"/>
      <c r="C65" s="205"/>
      <c r="D65" s="205"/>
    </row>
    <row r="66" spans="2:4" s="153" customFormat="1" x14ac:dyDescent="0.25">
      <c r="B66" s="204"/>
      <c r="C66" s="205"/>
      <c r="D66" s="205"/>
    </row>
    <row r="67" spans="2:4" s="153" customFormat="1" x14ac:dyDescent="0.25">
      <c r="B67" s="204"/>
      <c r="C67" s="205"/>
      <c r="D67" s="205"/>
    </row>
    <row r="68" spans="2:4" s="153" customFormat="1" x14ac:dyDescent="0.25">
      <c r="B68" s="204"/>
      <c r="C68" s="205"/>
      <c r="D68" s="205"/>
    </row>
    <row r="69" spans="2:4" s="153" customFormat="1" x14ac:dyDescent="0.25">
      <c r="B69" s="204"/>
      <c r="C69" s="205"/>
      <c r="D69" s="205"/>
    </row>
    <row r="70" spans="2:4" s="153" customFormat="1" x14ac:dyDescent="0.25">
      <c r="B70" s="204"/>
      <c r="C70" s="205"/>
      <c r="D70" s="205"/>
    </row>
    <row r="71" spans="2:4" s="153" customFormat="1" x14ac:dyDescent="0.25">
      <c r="B71" s="204"/>
      <c r="C71" s="205"/>
      <c r="D71" s="205"/>
    </row>
    <row r="72" spans="2:4" s="153" customFormat="1" x14ac:dyDescent="0.25">
      <c r="B72" s="204"/>
      <c r="C72" s="205"/>
      <c r="D72" s="205"/>
    </row>
    <row r="73" spans="2:4" s="153" customFormat="1" x14ac:dyDescent="0.25">
      <c r="B73" s="204"/>
      <c r="C73" s="205"/>
      <c r="D73" s="205"/>
    </row>
    <row r="74" spans="2:4" s="153" customFormat="1" x14ac:dyDescent="0.25">
      <c r="B74" s="204"/>
      <c r="C74" s="205"/>
      <c r="D74" s="205"/>
    </row>
    <row r="75" spans="2:4" s="153" customFormat="1" x14ac:dyDescent="0.25">
      <c r="B75" s="204"/>
      <c r="C75" s="205"/>
      <c r="D75" s="205"/>
    </row>
    <row r="76" spans="2:4" s="153" customFormat="1" x14ac:dyDescent="0.25">
      <c r="B76" s="204"/>
      <c r="C76" s="205"/>
      <c r="D76" s="205"/>
    </row>
    <row r="77" spans="2:4" s="153" customFormat="1" x14ac:dyDescent="0.25">
      <c r="B77" s="204"/>
      <c r="C77" s="205"/>
      <c r="D77" s="205"/>
    </row>
    <row r="78" spans="2:4" s="153" customFormat="1" x14ac:dyDescent="0.25">
      <c r="B78" s="204"/>
      <c r="C78" s="205"/>
      <c r="D78" s="205"/>
    </row>
    <row r="79" spans="2:4" s="153" customFormat="1" x14ac:dyDescent="0.25">
      <c r="B79" s="204"/>
      <c r="C79" s="205"/>
      <c r="D79" s="205"/>
    </row>
    <row r="80" spans="2:4" s="153" customFormat="1" x14ac:dyDescent="0.25">
      <c r="B80" s="204"/>
      <c r="C80" s="205"/>
      <c r="D80" s="205"/>
    </row>
    <row r="81" spans="2:4" s="153" customFormat="1" x14ac:dyDescent="0.25">
      <c r="B81" s="204"/>
      <c r="C81" s="205"/>
      <c r="D81" s="205"/>
    </row>
    <row r="82" spans="2:4" s="153" customFormat="1" x14ac:dyDescent="0.25">
      <c r="B82" s="204"/>
      <c r="C82" s="205"/>
      <c r="D82" s="205"/>
    </row>
    <row r="83" spans="2:4" s="153" customFormat="1" x14ac:dyDescent="0.25">
      <c r="B83" s="204"/>
      <c r="C83" s="205"/>
      <c r="D83" s="205"/>
    </row>
    <row r="84" spans="2:4" s="153" customFormat="1" x14ac:dyDescent="0.25">
      <c r="B84" s="204"/>
      <c r="C84" s="205"/>
      <c r="D84" s="205"/>
    </row>
    <row r="85" spans="2:4" s="153" customFormat="1" x14ac:dyDescent="0.25">
      <c r="B85" s="204"/>
      <c r="C85" s="205"/>
      <c r="D85" s="205"/>
    </row>
    <row r="86" spans="2:4" s="153" customFormat="1" x14ac:dyDescent="0.25">
      <c r="B86" s="204"/>
      <c r="C86" s="205"/>
      <c r="D86" s="205"/>
    </row>
    <row r="87" spans="2:4" s="153" customFormat="1" x14ac:dyDescent="0.25">
      <c r="B87" s="204"/>
      <c r="C87" s="205"/>
      <c r="D87" s="205"/>
    </row>
    <row r="88" spans="2:4" s="153" customFormat="1" x14ac:dyDescent="0.25">
      <c r="B88" s="204"/>
      <c r="C88" s="205"/>
      <c r="D88" s="205"/>
    </row>
    <row r="89" spans="2:4" s="153" customFormat="1" x14ac:dyDescent="0.25">
      <c r="B89" s="204"/>
      <c r="C89" s="205"/>
      <c r="D89" s="205"/>
    </row>
    <row r="90" spans="2:4" s="153" customFormat="1" x14ac:dyDescent="0.25">
      <c r="B90" s="204"/>
      <c r="C90" s="205"/>
      <c r="D90" s="205"/>
    </row>
    <row r="91" spans="2:4" s="153" customFormat="1" x14ac:dyDescent="0.25">
      <c r="B91" s="204"/>
      <c r="C91" s="205"/>
      <c r="D91" s="205"/>
    </row>
    <row r="92" spans="2:4" s="153" customFormat="1" x14ac:dyDescent="0.25">
      <c r="B92" s="204"/>
      <c r="C92" s="205"/>
      <c r="D92" s="205"/>
    </row>
    <row r="93" spans="2:4" s="153" customFormat="1" x14ac:dyDescent="0.25">
      <c r="B93" s="204"/>
      <c r="C93" s="205"/>
      <c r="D93" s="205"/>
    </row>
    <row r="94" spans="2:4" s="153" customFormat="1" x14ac:dyDescent="0.25">
      <c r="B94" s="204"/>
      <c r="C94" s="205"/>
      <c r="D94" s="205"/>
    </row>
    <row r="95" spans="2:4" s="153" customFormat="1" x14ac:dyDescent="0.25">
      <c r="B95" s="204"/>
      <c r="C95" s="205"/>
      <c r="D95" s="205"/>
    </row>
    <row r="96" spans="2:4" s="153" customFormat="1" x14ac:dyDescent="0.25">
      <c r="B96" s="204"/>
      <c r="C96" s="205"/>
      <c r="D96" s="205"/>
    </row>
    <row r="97" spans="2:4" s="153" customFormat="1" x14ac:dyDescent="0.25">
      <c r="B97" s="204"/>
      <c r="C97" s="205"/>
      <c r="D97" s="205"/>
    </row>
    <row r="98" spans="2:4" s="153" customFormat="1" x14ac:dyDescent="0.25">
      <c r="B98" s="204"/>
      <c r="C98" s="205"/>
      <c r="D98" s="205"/>
    </row>
    <row r="99" spans="2:4" s="153" customFormat="1" x14ac:dyDescent="0.25">
      <c r="B99" s="204"/>
      <c r="C99" s="205"/>
      <c r="D99" s="205"/>
    </row>
    <row r="100" spans="2:4" s="153" customFormat="1" x14ac:dyDescent="0.25">
      <c r="B100" s="204"/>
      <c r="C100" s="205"/>
      <c r="D100" s="205"/>
    </row>
    <row r="101" spans="2:4" s="153" customFormat="1" x14ac:dyDescent="0.25">
      <c r="B101" s="204"/>
      <c r="C101" s="205"/>
      <c r="D101" s="205"/>
    </row>
    <row r="102" spans="2:4" s="153" customFormat="1" x14ac:dyDescent="0.25">
      <c r="B102" s="204"/>
      <c r="C102" s="205"/>
      <c r="D102" s="205"/>
    </row>
    <row r="103" spans="2:4" s="153" customFormat="1" x14ac:dyDescent="0.25">
      <c r="B103" s="204"/>
      <c r="C103" s="205"/>
      <c r="D103" s="205"/>
    </row>
    <row r="104" spans="2:4" s="153" customFormat="1" x14ac:dyDescent="0.25">
      <c r="B104" s="204"/>
      <c r="C104" s="205"/>
      <c r="D104" s="205"/>
    </row>
  </sheetData>
  <mergeCells count="8">
    <mergeCell ref="B3:O3"/>
    <mergeCell ref="C27:Q27"/>
    <mergeCell ref="Q6:Q7"/>
    <mergeCell ref="E5:P5"/>
    <mergeCell ref="C7:P7"/>
    <mergeCell ref="P2:Q3"/>
    <mergeCell ref="B2:O2"/>
    <mergeCell ref="C4:O4"/>
  </mergeCells>
  <phoneticPr fontId="0" type="noConversion"/>
  <dataValidations xWindow="397" yWindow="102" count="2">
    <dataValidation type="custom" allowBlank="1" showInputMessage="1" showErrorMessage="1" sqref="Q48 V48:IV48 A48">
      <formula1>0</formula1>
    </dataValidation>
    <dataValidation allowBlank="1" showInputMessage="1" showErrorMessage="1" promptTitle="Atentie!" prompt="Continutul celulelor nu poate fi modificat!" sqref="P2"/>
  </dataValidations>
  <printOptions horizontalCentered="1" verticalCentered="1"/>
  <pageMargins left="7.0000000000000007E-2" right="0.5" top="0.32" bottom="0.39" header="0.13" footer="7.874015748031496E-2"/>
  <pageSetup paperSize="9" scale="40" orientation="landscape" r:id="rId1"/>
  <headerFooter alignWithMargins="0">
    <oddFooter>&amp;L&amp;A&amp;C&amp;D&amp;R&amp;P/&amp;N</oddFooter>
  </headerFooter>
  <rowBreaks count="1" manualBreakCount="1">
    <brk id="55" min="1" max="21" man="1"/>
  </rowBreaks>
  <ignoredErrors>
    <ignoredError sqref="E1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5">
    <tabColor indexed="56"/>
    <pageSetUpPr autoPageBreaks="0" fitToPage="1"/>
  </sheetPr>
  <dimension ref="A1:AP56"/>
  <sheetViews>
    <sheetView showGridLines="0" showZeros="0" zoomScale="80" zoomScaleNormal="80" zoomScaleSheetLayoutView="50" workbookViewId="0">
      <pane xSplit="3" topLeftCell="D1" activePane="topRight" state="frozen"/>
      <selection activeCell="H40" sqref="H40"/>
      <selection pane="topRight" activeCell="C4" sqref="C4:O4"/>
    </sheetView>
  </sheetViews>
  <sheetFormatPr defaultColWidth="0" defaultRowHeight="13.2" x14ac:dyDescent="0.25"/>
  <cols>
    <col min="1" max="1" width="2.5546875" style="1" customWidth="1"/>
    <col min="2" max="2" width="3.44140625" style="6" customWidth="1"/>
    <col min="3" max="3" width="56.109375" style="2" customWidth="1"/>
    <col min="4" max="4" width="14.33203125" style="2" customWidth="1"/>
    <col min="5" max="17" width="17.33203125" style="1" customWidth="1"/>
    <col min="18" max="21" width="12.6640625" style="1" customWidth="1"/>
    <col min="22" max="22" width="9.44140625" style="1" hidden="1" customWidth="1"/>
    <col min="23" max="16384" width="0" style="1" hidden="1"/>
  </cols>
  <sheetData>
    <row r="1" spans="1:42" s="12" customFormat="1" ht="13.8" thickBot="1" x14ac:dyDescent="0.3">
      <c r="A1" s="11"/>
      <c r="B1" s="9"/>
      <c r="C1" s="10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42" s="13" customFormat="1" ht="15.6" x14ac:dyDescent="0.25">
      <c r="A2" s="27"/>
      <c r="B2" s="547" t="s">
        <v>154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452" t="s">
        <v>423</v>
      </c>
      <c r="Q2" s="453"/>
      <c r="R2" s="25"/>
      <c r="S2" s="7"/>
      <c r="T2" s="7"/>
      <c r="U2" s="7"/>
    </row>
    <row r="3" spans="1:42" s="13" customFormat="1" ht="22.8" x14ac:dyDescent="0.25">
      <c r="A3" s="28"/>
      <c r="B3" s="551" t="s">
        <v>230</v>
      </c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454"/>
      <c r="Q3" s="455"/>
      <c r="R3" s="25"/>
      <c r="S3" s="7"/>
      <c r="T3" s="7"/>
      <c r="U3" s="7"/>
    </row>
    <row r="4" spans="1:42" s="13" customFormat="1" ht="22.5" customHeight="1" x14ac:dyDescent="0.25">
      <c r="A4" s="28"/>
      <c r="B4" s="422"/>
      <c r="C4" s="551" t="str">
        <f>'FN An 1 I'!$C$4</f>
        <v>ASOCIAȚIA GRUPUL LOCAL DE PESCUIT LOTRU-OLT MIJLOCIU</v>
      </c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423"/>
      <c r="Q4" s="424"/>
      <c r="R4" s="25"/>
      <c r="S4" s="7"/>
      <c r="T4" s="7"/>
      <c r="U4" s="7"/>
    </row>
    <row r="5" spans="1:42" s="13" customFormat="1" ht="23.25" customHeight="1" x14ac:dyDescent="0.25">
      <c r="A5" s="28"/>
      <c r="B5" s="280"/>
      <c r="C5" s="281" t="s">
        <v>146</v>
      </c>
      <c r="D5" s="281"/>
      <c r="E5" s="555" t="s">
        <v>189</v>
      </c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282" t="s">
        <v>68</v>
      </c>
      <c r="R5" s="25"/>
      <c r="S5"/>
      <c r="T5"/>
      <c r="U5"/>
    </row>
    <row r="6" spans="1:42" s="13" customFormat="1" ht="24" customHeight="1" x14ac:dyDescent="0.25">
      <c r="A6" s="28"/>
      <c r="B6" s="210"/>
      <c r="C6" s="39" t="s">
        <v>6</v>
      </c>
      <c r="D6" s="192"/>
      <c r="E6" s="70" t="s">
        <v>7</v>
      </c>
      <c r="F6" s="70" t="s">
        <v>8</v>
      </c>
      <c r="G6" s="70" t="s">
        <v>9</v>
      </c>
      <c r="H6" s="70" t="s">
        <v>10</v>
      </c>
      <c r="I6" s="70" t="s">
        <v>11</v>
      </c>
      <c r="J6" s="70" t="s">
        <v>12</v>
      </c>
      <c r="K6" s="70" t="s">
        <v>13</v>
      </c>
      <c r="L6" s="70" t="s">
        <v>14</v>
      </c>
      <c r="M6" s="70" t="s">
        <v>15</v>
      </c>
      <c r="N6" s="70" t="s">
        <v>16</v>
      </c>
      <c r="O6" s="70" t="s">
        <v>17</v>
      </c>
      <c r="P6" s="70" t="s">
        <v>18</v>
      </c>
      <c r="Q6" s="518" t="s">
        <v>194</v>
      </c>
      <c r="R6" s="25"/>
      <c r="S6"/>
      <c r="T6"/>
      <c r="U6"/>
    </row>
    <row r="7" spans="1:42" s="14" customFormat="1" ht="24" customHeight="1" x14ac:dyDescent="0.25">
      <c r="A7" s="29"/>
      <c r="B7" s="275" t="s">
        <v>19</v>
      </c>
      <c r="C7" s="556" t="s">
        <v>20</v>
      </c>
      <c r="D7" s="556"/>
      <c r="E7" s="556"/>
      <c r="F7" s="556"/>
      <c r="G7" s="556"/>
      <c r="H7" s="556"/>
      <c r="I7" s="556"/>
      <c r="J7" s="556"/>
      <c r="K7" s="556"/>
      <c r="L7" s="556"/>
      <c r="M7" s="556"/>
      <c r="N7" s="556"/>
      <c r="O7" s="556"/>
      <c r="P7" s="556"/>
      <c r="Q7" s="518"/>
      <c r="R7" s="25"/>
      <c r="S7"/>
      <c r="T7"/>
      <c r="U7"/>
    </row>
    <row r="8" spans="1:42" s="14" customFormat="1" ht="26.25" customHeight="1" x14ac:dyDescent="0.25">
      <c r="A8" s="29"/>
      <c r="B8" s="284" t="s">
        <v>21</v>
      </c>
      <c r="C8" s="285" t="s">
        <v>73</v>
      </c>
      <c r="D8" s="286"/>
      <c r="E8" s="255">
        <f>E9+E10+E11+E14</f>
        <v>0</v>
      </c>
      <c r="F8" s="255">
        <f t="shared" ref="F8:P8" si="0">F9+F10+F11+F14</f>
        <v>0</v>
      </c>
      <c r="G8" s="255">
        <f t="shared" si="0"/>
        <v>0</v>
      </c>
      <c r="H8" s="255">
        <f>H9+H10+H11+H14</f>
        <v>0</v>
      </c>
      <c r="I8" s="255">
        <f>I9+I10+I11+I14</f>
        <v>0</v>
      </c>
      <c r="J8" s="255">
        <f>J9+J10+J11+J14</f>
        <v>0</v>
      </c>
      <c r="K8" s="255">
        <f t="shared" si="0"/>
        <v>0</v>
      </c>
      <c r="L8" s="255">
        <f t="shared" si="0"/>
        <v>0</v>
      </c>
      <c r="M8" s="255">
        <f t="shared" si="0"/>
        <v>0</v>
      </c>
      <c r="N8" s="255">
        <f t="shared" si="0"/>
        <v>0</v>
      </c>
      <c r="O8" s="255">
        <f t="shared" si="0"/>
        <v>0</v>
      </c>
      <c r="P8" s="255">
        <f t="shared" si="0"/>
        <v>0</v>
      </c>
      <c r="Q8" s="256">
        <f>SUM(Q9:Q11)+Q14</f>
        <v>0</v>
      </c>
      <c r="R8" s="25"/>
      <c r="S8"/>
      <c r="T8"/>
      <c r="U8"/>
    </row>
    <row r="9" spans="1:42" s="13" customFormat="1" ht="26.25" customHeight="1" x14ac:dyDescent="0.25">
      <c r="A9" s="28"/>
      <c r="B9" s="287"/>
      <c r="C9" s="134" t="s">
        <v>156</v>
      </c>
      <c r="D9" s="286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61">
        <f>SUM(E9:P9)</f>
        <v>0</v>
      </c>
      <c r="R9" s="25"/>
      <c r="S9"/>
      <c r="T9"/>
      <c r="U9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</row>
    <row r="10" spans="1:42" s="13" customFormat="1" ht="26.25" customHeight="1" x14ac:dyDescent="0.25">
      <c r="A10" s="28"/>
      <c r="B10" s="287"/>
      <c r="C10" s="134" t="s">
        <v>55</v>
      </c>
      <c r="D10" s="286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61">
        <f>SUM(E10:P10)</f>
        <v>0</v>
      </c>
      <c r="R10" s="25"/>
      <c r="S10"/>
      <c r="T10"/>
      <c r="U1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</row>
    <row r="11" spans="1:42" s="13" customFormat="1" ht="26.25" customHeight="1" x14ac:dyDescent="0.25">
      <c r="A11" s="28"/>
      <c r="B11" s="287"/>
      <c r="C11" s="134" t="s">
        <v>56</v>
      </c>
      <c r="D11" s="286"/>
      <c r="E11" s="56">
        <f t="shared" ref="E11:Q11" si="1">SUM(E12:E13)</f>
        <v>0</v>
      </c>
      <c r="F11" s="56">
        <f t="shared" si="1"/>
        <v>0</v>
      </c>
      <c r="G11" s="56">
        <f t="shared" si="1"/>
        <v>0</v>
      </c>
      <c r="H11" s="56">
        <f t="shared" si="1"/>
        <v>0</v>
      </c>
      <c r="I11" s="56">
        <f t="shared" si="1"/>
        <v>0</v>
      </c>
      <c r="J11" s="56">
        <f t="shared" si="1"/>
        <v>0</v>
      </c>
      <c r="K11" s="56">
        <f t="shared" si="1"/>
        <v>0</v>
      </c>
      <c r="L11" s="56">
        <f t="shared" si="1"/>
        <v>0</v>
      </c>
      <c r="M11" s="56">
        <f t="shared" si="1"/>
        <v>0</v>
      </c>
      <c r="N11" s="56">
        <f t="shared" si="1"/>
        <v>0</v>
      </c>
      <c r="O11" s="56">
        <f t="shared" si="1"/>
        <v>0</v>
      </c>
      <c r="P11" s="56">
        <f t="shared" si="1"/>
        <v>0</v>
      </c>
      <c r="Q11" s="256">
        <f t="shared" si="1"/>
        <v>0</v>
      </c>
      <c r="R11" s="25"/>
      <c r="S11"/>
      <c r="T11"/>
      <c r="U11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spans="1:42" s="13" customFormat="1" ht="26.25" customHeight="1" x14ac:dyDescent="0.25">
      <c r="A12" s="28"/>
      <c r="B12" s="287"/>
      <c r="C12" s="288" t="s">
        <v>217</v>
      </c>
      <c r="D12" s="289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61">
        <f>SUM(E12:P12)</f>
        <v>0</v>
      </c>
      <c r="R12" s="25"/>
      <c r="S12"/>
      <c r="T12"/>
      <c r="U12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spans="1:42" s="13" customFormat="1" ht="26.25" customHeight="1" x14ac:dyDescent="0.25">
      <c r="A13" s="28"/>
      <c r="B13" s="287"/>
      <c r="C13" s="134" t="s">
        <v>212</v>
      </c>
      <c r="D13" s="28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61">
        <f>SUM(E13:P13)</f>
        <v>0</v>
      </c>
      <c r="R13" s="25"/>
      <c r="S13"/>
      <c r="T13"/>
      <c r="U13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2" s="13" customFormat="1" ht="26.25" customHeight="1" x14ac:dyDescent="0.25">
      <c r="A14" s="28"/>
      <c r="B14" s="287"/>
      <c r="C14" s="134" t="s">
        <v>366</v>
      </c>
      <c r="D14" s="286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256">
        <f>SUM(E14:P14)</f>
        <v>0</v>
      </c>
      <c r="R14" s="25"/>
      <c r="S14"/>
      <c r="T14"/>
      <c r="U14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s="14" customFormat="1" ht="26.25" customHeight="1" x14ac:dyDescent="0.25">
      <c r="A15" s="29"/>
      <c r="B15" s="284" t="s">
        <v>57</v>
      </c>
      <c r="C15" s="285" t="s">
        <v>136</v>
      </c>
      <c r="D15" s="286"/>
      <c r="E15" s="255">
        <f>SUM(E16:E18)</f>
        <v>0</v>
      </c>
      <c r="F15" s="255">
        <f>SUM(F16:F18)</f>
        <v>0</v>
      </c>
      <c r="G15" s="255">
        <f t="shared" ref="G15:O15" si="2">SUM(G16:G18)</f>
        <v>0</v>
      </c>
      <c r="H15" s="255">
        <f t="shared" si="2"/>
        <v>0</v>
      </c>
      <c r="I15" s="255">
        <f t="shared" si="2"/>
        <v>0</v>
      </c>
      <c r="J15" s="255">
        <f t="shared" si="2"/>
        <v>0</v>
      </c>
      <c r="K15" s="255">
        <f t="shared" si="2"/>
        <v>0</v>
      </c>
      <c r="L15" s="255">
        <f t="shared" si="2"/>
        <v>0</v>
      </c>
      <c r="M15" s="255">
        <f t="shared" si="2"/>
        <v>0</v>
      </c>
      <c r="N15" s="255">
        <f t="shared" si="2"/>
        <v>0</v>
      </c>
      <c r="O15" s="255">
        <f t="shared" si="2"/>
        <v>0</v>
      </c>
      <c r="P15" s="255">
        <f>SUM(P16:P18)</f>
        <v>0</v>
      </c>
      <c r="Q15" s="256">
        <f>SUM(Q16:Q18)</f>
        <v>0</v>
      </c>
      <c r="R15" s="25"/>
      <c r="S15"/>
      <c r="T15"/>
      <c r="U15"/>
    </row>
    <row r="16" spans="1:42" s="13" customFormat="1" ht="26.25" customHeight="1" x14ac:dyDescent="0.25">
      <c r="A16" s="28"/>
      <c r="B16" s="287"/>
      <c r="C16" s="134" t="s">
        <v>58</v>
      </c>
      <c r="D16" s="286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61">
        <f>SUM(E16:P16)</f>
        <v>0</v>
      </c>
      <c r="R16" s="25"/>
      <c r="S16"/>
      <c r="T16"/>
      <c r="U16"/>
    </row>
    <row r="17" spans="1:36" s="13" customFormat="1" ht="26.25" customHeight="1" x14ac:dyDescent="0.25">
      <c r="A17" s="28"/>
      <c r="B17" s="287"/>
      <c r="C17" s="134" t="s">
        <v>4</v>
      </c>
      <c r="D17" s="286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61">
        <f>SUM(E17:P17)</f>
        <v>0</v>
      </c>
      <c r="R17" s="25"/>
      <c r="S17"/>
      <c r="T17"/>
      <c r="U17"/>
    </row>
    <row r="18" spans="1:36" s="13" customFormat="1" ht="26.25" customHeight="1" x14ac:dyDescent="0.25">
      <c r="A18" s="28"/>
      <c r="B18" s="287"/>
      <c r="C18" s="134" t="s">
        <v>66</v>
      </c>
      <c r="D18" s="286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61">
        <f>SUM(E18:P18)</f>
        <v>0</v>
      </c>
      <c r="R18" s="25"/>
      <c r="S18"/>
      <c r="T18"/>
      <c r="U18"/>
      <c r="V18" s="16">
        <f>SUM(Q15-Q9-Q11-Q14)</f>
        <v>0</v>
      </c>
    </row>
    <row r="19" spans="1:36" s="17" customFormat="1" ht="26.25" customHeight="1" x14ac:dyDescent="0.25">
      <c r="A19" s="30"/>
      <c r="B19" s="284" t="s">
        <v>5</v>
      </c>
      <c r="C19" s="285" t="s">
        <v>138</v>
      </c>
      <c r="D19" s="286"/>
      <c r="E19" s="255">
        <f>E20+E23</f>
        <v>0</v>
      </c>
      <c r="F19" s="255">
        <f t="shared" ref="F19:Q19" si="3">F20+F23</f>
        <v>0</v>
      </c>
      <c r="G19" s="255">
        <f t="shared" si="3"/>
        <v>0</v>
      </c>
      <c r="H19" s="255">
        <f t="shared" si="3"/>
        <v>0</v>
      </c>
      <c r="I19" s="255">
        <f t="shared" si="3"/>
        <v>0</v>
      </c>
      <c r="J19" s="255">
        <f t="shared" si="3"/>
        <v>0</v>
      </c>
      <c r="K19" s="255">
        <f t="shared" si="3"/>
        <v>0</v>
      </c>
      <c r="L19" s="255">
        <f t="shared" si="3"/>
        <v>0</v>
      </c>
      <c r="M19" s="255">
        <f t="shared" si="3"/>
        <v>0</v>
      </c>
      <c r="N19" s="255">
        <f t="shared" si="3"/>
        <v>0</v>
      </c>
      <c r="O19" s="255">
        <f t="shared" si="3"/>
        <v>0</v>
      </c>
      <c r="P19" s="255">
        <f t="shared" si="3"/>
        <v>0</v>
      </c>
      <c r="Q19" s="256">
        <f t="shared" si="3"/>
        <v>0</v>
      </c>
      <c r="R19" s="25"/>
      <c r="S19"/>
      <c r="T19"/>
      <c r="U19"/>
    </row>
    <row r="20" spans="1:36" s="19" customFormat="1" ht="26.25" customHeight="1" x14ac:dyDescent="0.25">
      <c r="A20" s="31"/>
      <c r="B20" s="290"/>
      <c r="C20" s="134" t="s">
        <v>139</v>
      </c>
      <c r="D20" s="286"/>
      <c r="E20" s="135">
        <f t="shared" ref="E20:Q20" si="4">SUM(E21:E22)</f>
        <v>0</v>
      </c>
      <c r="F20" s="135">
        <f t="shared" si="4"/>
        <v>0</v>
      </c>
      <c r="G20" s="135">
        <f t="shared" si="4"/>
        <v>0</v>
      </c>
      <c r="H20" s="135">
        <f t="shared" si="4"/>
        <v>0</v>
      </c>
      <c r="I20" s="135">
        <f t="shared" si="4"/>
        <v>0</v>
      </c>
      <c r="J20" s="135">
        <f t="shared" si="4"/>
        <v>0</v>
      </c>
      <c r="K20" s="135">
        <f t="shared" si="4"/>
        <v>0</v>
      </c>
      <c r="L20" s="135">
        <f t="shared" si="4"/>
        <v>0</v>
      </c>
      <c r="M20" s="135">
        <f t="shared" si="4"/>
        <v>0</v>
      </c>
      <c r="N20" s="135">
        <f t="shared" si="4"/>
        <v>0</v>
      </c>
      <c r="O20" s="135">
        <f t="shared" si="4"/>
        <v>0</v>
      </c>
      <c r="P20" s="135">
        <f t="shared" si="4"/>
        <v>0</v>
      </c>
      <c r="Q20" s="136">
        <f t="shared" si="4"/>
        <v>0</v>
      </c>
      <c r="R20" s="25"/>
      <c r="S20"/>
      <c r="T20"/>
      <c r="U20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</row>
    <row r="21" spans="1:36" s="12" customFormat="1" ht="26.25" customHeight="1" x14ac:dyDescent="0.25">
      <c r="A21" s="32"/>
      <c r="B21" s="287"/>
      <c r="C21" s="288" t="s">
        <v>218</v>
      </c>
      <c r="D21" s="286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61">
        <f>SUM(E21:P21)</f>
        <v>0</v>
      </c>
      <c r="R21" s="25"/>
      <c r="S21"/>
      <c r="T21"/>
      <c r="U21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1:36" s="12" customFormat="1" ht="26.25" customHeight="1" x14ac:dyDescent="0.25">
      <c r="A22" s="32"/>
      <c r="B22" s="287"/>
      <c r="C22" s="288" t="s">
        <v>219</v>
      </c>
      <c r="D22" s="286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61">
        <f>SUM(E22:P22)</f>
        <v>0</v>
      </c>
      <c r="R22" s="25"/>
      <c r="S22"/>
      <c r="T22"/>
      <c r="U22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36" s="19" customFormat="1" ht="26.25" customHeight="1" x14ac:dyDescent="0.25">
      <c r="A23" s="31"/>
      <c r="B23" s="290"/>
      <c r="C23" s="134" t="s">
        <v>140</v>
      </c>
      <c r="D23" s="286"/>
      <c r="E23" s="135">
        <f t="shared" ref="E23:Q23" si="5">SUM(E24:E25)</f>
        <v>0</v>
      </c>
      <c r="F23" s="135">
        <f t="shared" si="5"/>
        <v>0</v>
      </c>
      <c r="G23" s="135">
        <f t="shared" si="5"/>
        <v>0</v>
      </c>
      <c r="H23" s="135">
        <f t="shared" si="5"/>
        <v>0</v>
      </c>
      <c r="I23" s="135">
        <f t="shared" si="5"/>
        <v>0</v>
      </c>
      <c r="J23" s="135">
        <f t="shared" si="5"/>
        <v>0</v>
      </c>
      <c r="K23" s="135">
        <f t="shared" si="5"/>
        <v>0</v>
      </c>
      <c r="L23" s="135">
        <f t="shared" si="5"/>
        <v>0</v>
      </c>
      <c r="M23" s="135">
        <f t="shared" si="5"/>
        <v>0</v>
      </c>
      <c r="N23" s="135">
        <f t="shared" si="5"/>
        <v>0</v>
      </c>
      <c r="O23" s="135">
        <f t="shared" si="5"/>
        <v>0</v>
      </c>
      <c r="P23" s="135">
        <f t="shared" si="5"/>
        <v>0</v>
      </c>
      <c r="Q23" s="136">
        <f t="shared" si="5"/>
        <v>0</v>
      </c>
      <c r="R23" s="25"/>
      <c r="S23"/>
      <c r="T23"/>
      <c r="U23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</row>
    <row r="24" spans="1:36" s="12" customFormat="1" ht="26.25" customHeight="1" x14ac:dyDescent="0.25">
      <c r="A24" s="32"/>
      <c r="B24" s="287"/>
      <c r="C24" s="134" t="s">
        <v>220</v>
      </c>
      <c r="D24" s="286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61">
        <f>SUM(E24:P24)</f>
        <v>0</v>
      </c>
      <c r="R24" s="25"/>
      <c r="S24"/>
      <c r="T24"/>
      <c r="U24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</row>
    <row r="25" spans="1:36" s="12" customFormat="1" ht="26.25" customHeight="1" x14ac:dyDescent="0.25">
      <c r="A25" s="32"/>
      <c r="B25" s="287"/>
      <c r="C25" s="134" t="s">
        <v>221</v>
      </c>
      <c r="D25" s="286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61">
        <f>SUM(E25:P25)</f>
        <v>0</v>
      </c>
      <c r="R25" s="25"/>
      <c r="S25"/>
      <c r="T25"/>
      <c r="U25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1:36" s="17" customFormat="1" ht="31.5" customHeight="1" x14ac:dyDescent="0.25">
      <c r="A26" s="30"/>
      <c r="B26" s="191" t="s">
        <v>141</v>
      </c>
      <c r="C26" s="190" t="s">
        <v>137</v>
      </c>
      <c r="D26" s="193"/>
      <c r="E26" s="156">
        <f>E8-E15-E19</f>
        <v>0</v>
      </c>
      <c r="F26" s="156">
        <f>F8-F15-F19</f>
        <v>0</v>
      </c>
      <c r="G26" s="156">
        <f>G8-G15-G19</f>
        <v>0</v>
      </c>
      <c r="H26" s="156">
        <f>H8-H15-H19</f>
        <v>0</v>
      </c>
      <c r="I26" s="156">
        <f t="shared" ref="I26:P26" si="6">I8-I15-I19</f>
        <v>0</v>
      </c>
      <c r="J26" s="156">
        <f t="shared" si="6"/>
        <v>0</v>
      </c>
      <c r="K26" s="156">
        <f t="shared" si="6"/>
        <v>0</v>
      </c>
      <c r="L26" s="156">
        <f t="shared" si="6"/>
        <v>0</v>
      </c>
      <c r="M26" s="156">
        <f t="shared" si="6"/>
        <v>0</v>
      </c>
      <c r="N26" s="156">
        <f t="shared" si="6"/>
        <v>0</v>
      </c>
      <c r="O26" s="156">
        <f t="shared" si="6"/>
        <v>0</v>
      </c>
      <c r="P26" s="156">
        <f t="shared" si="6"/>
        <v>0</v>
      </c>
      <c r="Q26" s="157">
        <f>Q8-Q15-Q19</f>
        <v>0</v>
      </c>
      <c r="R26" s="25"/>
      <c r="S26"/>
      <c r="T26"/>
      <c r="U26"/>
    </row>
    <row r="27" spans="1:36" s="21" customFormat="1" ht="25.5" customHeight="1" x14ac:dyDescent="0.25">
      <c r="A27" s="33"/>
      <c r="B27" s="191" t="s">
        <v>31</v>
      </c>
      <c r="C27" s="553" t="s">
        <v>142</v>
      </c>
      <c r="D27" s="553"/>
      <c r="E27" s="553"/>
      <c r="F27" s="553"/>
      <c r="G27" s="553"/>
      <c r="H27" s="553"/>
      <c r="I27" s="553"/>
      <c r="J27" s="553"/>
      <c r="K27" s="553"/>
      <c r="L27" s="553"/>
      <c r="M27" s="553"/>
      <c r="N27" s="553"/>
      <c r="O27" s="553"/>
      <c r="P27" s="553"/>
      <c r="Q27" s="554"/>
      <c r="R27" s="25"/>
      <c r="S27"/>
      <c r="T27"/>
      <c r="U27"/>
    </row>
    <row r="28" spans="1:36" s="21" customFormat="1" ht="26.25" customHeight="1" x14ac:dyDescent="0.25">
      <c r="A28" s="33"/>
      <c r="B28" s="287" t="s">
        <v>30</v>
      </c>
      <c r="C28" s="134" t="s">
        <v>157</v>
      </c>
      <c r="D28" s="286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61">
        <f t="shared" ref="Q28:Q40" si="7">SUM(E28:P28)</f>
        <v>0</v>
      </c>
      <c r="R28" s="25"/>
      <c r="S28"/>
      <c r="T28"/>
      <c r="U28"/>
    </row>
    <row r="29" spans="1:36" s="21" customFormat="1" ht="26.25" customHeight="1" x14ac:dyDescent="0.25">
      <c r="A29" s="33"/>
      <c r="B29" s="287" t="s">
        <v>32</v>
      </c>
      <c r="C29" s="134" t="s">
        <v>143</v>
      </c>
      <c r="D29" s="28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61">
        <f t="shared" si="7"/>
        <v>0</v>
      </c>
      <c r="R29" s="25"/>
      <c r="S29"/>
      <c r="T29"/>
      <c r="U29"/>
    </row>
    <row r="30" spans="1:36" s="12" customFormat="1" ht="26.25" customHeight="1" x14ac:dyDescent="0.25">
      <c r="A30" s="34"/>
      <c r="B30" s="287" t="s">
        <v>33</v>
      </c>
      <c r="C30" s="134" t="s">
        <v>35</v>
      </c>
      <c r="D30" s="286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61">
        <f t="shared" si="7"/>
        <v>0</v>
      </c>
      <c r="R30" s="25"/>
      <c r="S30"/>
      <c r="T30"/>
      <c r="U30"/>
    </row>
    <row r="31" spans="1:36" s="12" customFormat="1" ht="26.25" customHeight="1" x14ac:dyDescent="0.25">
      <c r="A31" s="34"/>
      <c r="B31" s="284" t="s">
        <v>34</v>
      </c>
      <c r="C31" s="285" t="s">
        <v>158</v>
      </c>
      <c r="D31" s="286"/>
      <c r="E31" s="255">
        <f>SUM(E28:E30)</f>
        <v>0</v>
      </c>
      <c r="F31" s="255">
        <f t="shared" ref="F31:O31" si="8">SUM(F28:F30)</f>
        <v>0</v>
      </c>
      <c r="G31" s="255">
        <f t="shared" si="8"/>
        <v>0</v>
      </c>
      <c r="H31" s="255">
        <f t="shared" si="8"/>
        <v>0</v>
      </c>
      <c r="I31" s="255">
        <f t="shared" si="8"/>
        <v>0</v>
      </c>
      <c r="J31" s="255">
        <f t="shared" si="8"/>
        <v>0</v>
      </c>
      <c r="K31" s="255">
        <f t="shared" si="8"/>
        <v>0</v>
      </c>
      <c r="L31" s="255">
        <f t="shared" si="8"/>
        <v>0</v>
      </c>
      <c r="M31" s="255">
        <f t="shared" si="8"/>
        <v>0</v>
      </c>
      <c r="N31" s="255">
        <f t="shared" si="8"/>
        <v>0</v>
      </c>
      <c r="O31" s="255">
        <f t="shared" si="8"/>
        <v>0</v>
      </c>
      <c r="P31" s="255">
        <f>SUM(P28:P30)</f>
        <v>0</v>
      </c>
      <c r="Q31" s="61">
        <f t="shared" si="7"/>
        <v>0</v>
      </c>
      <c r="R31" s="25"/>
      <c r="S31"/>
      <c r="T31"/>
      <c r="U31"/>
    </row>
    <row r="32" spans="1:36" s="21" customFormat="1" ht="26.25" customHeight="1" x14ac:dyDescent="0.25">
      <c r="A32" s="33"/>
      <c r="B32" s="284" t="s">
        <v>19</v>
      </c>
      <c r="C32" s="285" t="s">
        <v>159</v>
      </c>
      <c r="D32" s="286"/>
      <c r="E32" s="255">
        <f>SUM(E33:E41)</f>
        <v>0</v>
      </c>
      <c r="F32" s="255">
        <f>SUM(F33:F41)</f>
        <v>0</v>
      </c>
      <c r="G32" s="255">
        <f t="shared" ref="G32:O32" si="9">SUM(G33:G41)</f>
        <v>0</v>
      </c>
      <c r="H32" s="255">
        <f t="shared" si="9"/>
        <v>0</v>
      </c>
      <c r="I32" s="255">
        <f t="shared" si="9"/>
        <v>0</v>
      </c>
      <c r="J32" s="255">
        <f t="shared" si="9"/>
        <v>0</v>
      </c>
      <c r="K32" s="255">
        <f t="shared" si="9"/>
        <v>0</v>
      </c>
      <c r="L32" s="255">
        <f t="shared" si="9"/>
        <v>0</v>
      </c>
      <c r="M32" s="255">
        <f t="shared" si="9"/>
        <v>0</v>
      </c>
      <c r="N32" s="255">
        <f t="shared" si="9"/>
        <v>0</v>
      </c>
      <c r="O32" s="255">
        <f t="shared" si="9"/>
        <v>0</v>
      </c>
      <c r="P32" s="255">
        <f>SUM(P33:P41)</f>
        <v>0</v>
      </c>
      <c r="Q32" s="61">
        <f t="shared" si="7"/>
        <v>0</v>
      </c>
      <c r="R32" s="25"/>
      <c r="S32"/>
      <c r="T32"/>
      <c r="U32"/>
    </row>
    <row r="33" spans="1:21" s="21" customFormat="1" ht="26.25" customHeight="1" x14ac:dyDescent="0.25">
      <c r="A33" s="33"/>
      <c r="B33" s="290" t="s">
        <v>160</v>
      </c>
      <c r="C33" s="134" t="s">
        <v>161</v>
      </c>
      <c r="D33" s="286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61">
        <f t="shared" si="7"/>
        <v>0</v>
      </c>
      <c r="R33" s="25"/>
      <c r="S33"/>
      <c r="T33"/>
      <c r="U33"/>
    </row>
    <row r="34" spans="1:21" s="21" customFormat="1" ht="26.25" customHeight="1" x14ac:dyDescent="0.25">
      <c r="A34" s="33"/>
      <c r="B34" s="290" t="s">
        <v>162</v>
      </c>
      <c r="C34" s="134" t="s">
        <v>170</v>
      </c>
      <c r="D34" s="286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61">
        <f t="shared" si="7"/>
        <v>0</v>
      </c>
      <c r="R34" s="25"/>
      <c r="S34"/>
      <c r="T34"/>
      <c r="U34"/>
    </row>
    <row r="35" spans="1:21" s="21" customFormat="1" ht="26.25" customHeight="1" x14ac:dyDescent="0.25">
      <c r="A35" s="33"/>
      <c r="B35" s="290" t="s">
        <v>163</v>
      </c>
      <c r="C35" s="134" t="s">
        <v>171</v>
      </c>
      <c r="D35" s="286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61">
        <f t="shared" si="7"/>
        <v>0</v>
      </c>
      <c r="R35" s="25"/>
      <c r="S35"/>
      <c r="T35"/>
      <c r="U35"/>
    </row>
    <row r="36" spans="1:21" s="21" customFormat="1" ht="26.25" customHeight="1" x14ac:dyDescent="0.25">
      <c r="A36" s="33"/>
      <c r="B36" s="290" t="s">
        <v>164</v>
      </c>
      <c r="C36" s="134" t="s">
        <v>172</v>
      </c>
      <c r="D36" s="286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61">
        <f t="shared" si="7"/>
        <v>0</v>
      </c>
      <c r="R36" s="25"/>
      <c r="S36"/>
      <c r="T36"/>
      <c r="U36"/>
    </row>
    <row r="37" spans="1:21" s="21" customFormat="1" ht="26.25" customHeight="1" x14ac:dyDescent="0.25">
      <c r="A37" s="33"/>
      <c r="B37" s="290" t="s">
        <v>165</v>
      </c>
      <c r="C37" s="134" t="s">
        <v>173</v>
      </c>
      <c r="D37" s="286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61">
        <f t="shared" si="7"/>
        <v>0</v>
      </c>
      <c r="R37" s="25"/>
      <c r="S37"/>
      <c r="T37"/>
      <c r="U37"/>
    </row>
    <row r="38" spans="1:21" s="21" customFormat="1" ht="26.25" customHeight="1" x14ac:dyDescent="0.25">
      <c r="A38" s="33"/>
      <c r="B38" s="290" t="s">
        <v>166</v>
      </c>
      <c r="C38" s="134" t="s">
        <v>174</v>
      </c>
      <c r="D38" s="286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61">
        <f t="shared" si="7"/>
        <v>0</v>
      </c>
      <c r="R38" s="25"/>
      <c r="S38"/>
      <c r="T38"/>
      <c r="U38"/>
    </row>
    <row r="39" spans="1:21" s="21" customFormat="1" ht="26.25" customHeight="1" x14ac:dyDescent="0.25">
      <c r="A39" s="33"/>
      <c r="B39" s="290" t="s">
        <v>167</v>
      </c>
      <c r="C39" s="134" t="s">
        <v>175</v>
      </c>
      <c r="D39" s="286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61">
        <f t="shared" si="7"/>
        <v>0</v>
      </c>
      <c r="R39" s="25"/>
      <c r="S39"/>
      <c r="T39"/>
      <c r="U39"/>
    </row>
    <row r="40" spans="1:21" s="21" customFormat="1" ht="26.25" customHeight="1" x14ac:dyDescent="0.25">
      <c r="A40" s="33"/>
      <c r="B40" s="290" t="s">
        <v>168</v>
      </c>
      <c r="C40" s="134" t="s">
        <v>176</v>
      </c>
      <c r="D40" s="286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61">
        <f t="shared" si="7"/>
        <v>0</v>
      </c>
      <c r="R40" s="25"/>
      <c r="S40"/>
      <c r="T40"/>
      <c r="U40"/>
    </row>
    <row r="41" spans="1:21" s="21" customFormat="1" ht="26.25" customHeight="1" x14ac:dyDescent="0.25">
      <c r="A41" s="33"/>
      <c r="B41" s="290" t="s">
        <v>169</v>
      </c>
      <c r="C41" s="134" t="s">
        <v>177</v>
      </c>
      <c r="D41" s="286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61">
        <f>SUM(E41:P41)</f>
        <v>0</v>
      </c>
      <c r="R41" s="25"/>
      <c r="S41"/>
      <c r="T41"/>
      <c r="U41"/>
    </row>
    <row r="42" spans="1:21" s="21" customFormat="1" ht="26.25" customHeight="1" x14ac:dyDescent="0.25">
      <c r="A42" s="33"/>
      <c r="B42" s="292" t="s">
        <v>36</v>
      </c>
      <c r="C42" s="285" t="s">
        <v>183</v>
      </c>
      <c r="D42" s="286"/>
      <c r="E42" s="255">
        <f>E31-E32</f>
        <v>0</v>
      </c>
      <c r="F42" s="255">
        <f t="shared" ref="F42:O42" si="10">F31-F32</f>
        <v>0</v>
      </c>
      <c r="G42" s="255">
        <f t="shared" si="10"/>
        <v>0</v>
      </c>
      <c r="H42" s="255">
        <f t="shared" si="10"/>
        <v>0</v>
      </c>
      <c r="I42" s="255">
        <f t="shared" si="10"/>
        <v>0</v>
      </c>
      <c r="J42" s="255">
        <f t="shared" si="10"/>
        <v>0</v>
      </c>
      <c r="K42" s="255">
        <f t="shared" si="10"/>
        <v>0</v>
      </c>
      <c r="L42" s="255">
        <f t="shared" si="10"/>
        <v>0</v>
      </c>
      <c r="M42" s="255">
        <f t="shared" si="10"/>
        <v>0</v>
      </c>
      <c r="N42" s="255">
        <f t="shared" si="10"/>
        <v>0</v>
      </c>
      <c r="O42" s="255">
        <f t="shared" si="10"/>
        <v>0</v>
      </c>
      <c r="P42" s="255">
        <f>P31-P32</f>
        <v>0</v>
      </c>
      <c r="Q42" s="256">
        <f>SUM(E42:P42)</f>
        <v>0</v>
      </c>
      <c r="R42" s="25"/>
      <c r="S42"/>
      <c r="T42"/>
      <c r="U42"/>
    </row>
    <row r="43" spans="1:21" s="21" customFormat="1" ht="26.25" customHeight="1" x14ac:dyDescent="0.25">
      <c r="A43" s="33"/>
      <c r="B43" s="284" t="s">
        <v>37</v>
      </c>
      <c r="C43" s="285" t="s">
        <v>178</v>
      </c>
      <c r="D43" s="286"/>
      <c r="E43" s="255">
        <f>E44-E45+E46</f>
        <v>0</v>
      </c>
      <c r="F43" s="255">
        <f>F44-F45+F46</f>
        <v>0</v>
      </c>
      <c r="G43" s="255">
        <f>G44-G45+G46</f>
        <v>0</v>
      </c>
      <c r="H43" s="255">
        <f t="shared" ref="H43:O43" si="11">H44-H45+H46</f>
        <v>0</v>
      </c>
      <c r="I43" s="255">
        <f t="shared" si="11"/>
        <v>0</v>
      </c>
      <c r="J43" s="255">
        <f t="shared" si="11"/>
        <v>0</v>
      </c>
      <c r="K43" s="255">
        <f t="shared" si="11"/>
        <v>0</v>
      </c>
      <c r="L43" s="255">
        <f t="shared" si="11"/>
        <v>0</v>
      </c>
      <c r="M43" s="255">
        <f t="shared" si="11"/>
        <v>0</v>
      </c>
      <c r="N43" s="255">
        <f t="shared" si="11"/>
        <v>0</v>
      </c>
      <c r="O43" s="255">
        <f t="shared" si="11"/>
        <v>0</v>
      </c>
      <c r="P43" s="255">
        <f>P44-P45+P46</f>
        <v>0</v>
      </c>
      <c r="Q43" s="256">
        <f>Q44-Q45+Q46</f>
        <v>0</v>
      </c>
      <c r="R43" s="25"/>
      <c r="S43"/>
      <c r="T43"/>
      <c r="U43"/>
    </row>
    <row r="44" spans="1:21" s="12" customFormat="1" ht="26.25" customHeight="1" x14ac:dyDescent="0.25">
      <c r="A44" s="32"/>
      <c r="B44" s="287"/>
      <c r="C44" s="134" t="s">
        <v>184</v>
      </c>
      <c r="D44" s="286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61">
        <f t="shared" ref="Q44:Q49" si="12">SUM(E44:P44)</f>
        <v>0</v>
      </c>
      <c r="R44" s="25"/>
      <c r="S44"/>
      <c r="T44"/>
      <c r="U44"/>
    </row>
    <row r="45" spans="1:21" s="12" customFormat="1" ht="26.25" customHeight="1" x14ac:dyDescent="0.25">
      <c r="A45" s="32"/>
      <c r="B45" s="287"/>
      <c r="C45" s="134" t="s">
        <v>185</v>
      </c>
      <c r="D45" s="286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61">
        <f t="shared" si="12"/>
        <v>0</v>
      </c>
      <c r="R45" s="25"/>
      <c r="S45"/>
      <c r="T45"/>
      <c r="U45"/>
    </row>
    <row r="46" spans="1:21" s="12" customFormat="1" ht="26.25" customHeight="1" x14ac:dyDescent="0.25">
      <c r="A46" s="32"/>
      <c r="B46" s="287"/>
      <c r="C46" s="134" t="s">
        <v>215</v>
      </c>
      <c r="D46" s="286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61">
        <f t="shared" si="12"/>
        <v>0</v>
      </c>
      <c r="R46" s="25"/>
      <c r="S46"/>
      <c r="T46"/>
      <c r="U46"/>
    </row>
    <row r="47" spans="1:21" s="12" customFormat="1" ht="26.25" customHeight="1" x14ac:dyDescent="0.25">
      <c r="A47" s="32"/>
      <c r="B47" s="287" t="s">
        <v>38</v>
      </c>
      <c r="C47" s="134" t="s">
        <v>83</v>
      </c>
      <c r="D47" s="286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61">
        <f t="shared" si="12"/>
        <v>0</v>
      </c>
      <c r="R47" s="25"/>
      <c r="S47"/>
      <c r="T47"/>
      <c r="U47"/>
    </row>
    <row r="48" spans="1:21" s="12" customFormat="1" ht="26.25" customHeight="1" x14ac:dyDescent="0.25">
      <c r="A48" s="32"/>
      <c r="B48" s="287" t="s">
        <v>39</v>
      </c>
      <c r="C48" s="134" t="s">
        <v>84</v>
      </c>
      <c r="D48" s="286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61">
        <f t="shared" si="12"/>
        <v>0</v>
      </c>
      <c r="R48" s="25"/>
      <c r="S48"/>
      <c r="T48"/>
      <c r="U48"/>
    </row>
    <row r="49" spans="1:28" s="12" customFormat="1" ht="26.25" customHeight="1" x14ac:dyDescent="0.25">
      <c r="A49" s="32"/>
      <c r="B49" s="287" t="s">
        <v>102</v>
      </c>
      <c r="C49" s="134" t="s">
        <v>85</v>
      </c>
      <c r="D49" s="286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61">
        <f t="shared" si="12"/>
        <v>0</v>
      </c>
      <c r="R49" s="25"/>
      <c r="S49"/>
      <c r="T49"/>
      <c r="U49"/>
    </row>
    <row r="50" spans="1:28" s="21" customFormat="1" ht="26.25" customHeight="1" x14ac:dyDescent="0.25">
      <c r="A50" s="33"/>
      <c r="B50" s="284" t="s">
        <v>103</v>
      </c>
      <c r="C50" s="285" t="s">
        <v>179</v>
      </c>
      <c r="D50" s="286"/>
      <c r="E50" s="255">
        <f>E43+E47+E48+E49</f>
        <v>0</v>
      </c>
      <c r="F50" s="255">
        <f t="shared" ref="F50:O50" si="13">F43+F47+F48+F49</f>
        <v>0</v>
      </c>
      <c r="G50" s="255">
        <f t="shared" si="13"/>
        <v>0</v>
      </c>
      <c r="H50" s="255">
        <f t="shared" si="13"/>
        <v>0</v>
      </c>
      <c r="I50" s="255">
        <f t="shared" si="13"/>
        <v>0</v>
      </c>
      <c r="J50" s="255">
        <f t="shared" si="13"/>
        <v>0</v>
      </c>
      <c r="K50" s="255">
        <f t="shared" si="13"/>
        <v>0</v>
      </c>
      <c r="L50" s="255">
        <f t="shared" si="13"/>
        <v>0</v>
      </c>
      <c r="M50" s="255">
        <f t="shared" si="13"/>
        <v>0</v>
      </c>
      <c r="N50" s="255">
        <f t="shared" si="13"/>
        <v>0</v>
      </c>
      <c r="O50" s="255">
        <f t="shared" si="13"/>
        <v>0</v>
      </c>
      <c r="P50" s="255">
        <f>P43+P47+P48+P49</f>
        <v>0</v>
      </c>
      <c r="Q50" s="256">
        <f>Q43+Q47+Q48+Q49</f>
        <v>0</v>
      </c>
      <c r="R50" s="25"/>
      <c r="S50"/>
      <c r="T50"/>
      <c r="U50"/>
    </row>
    <row r="51" spans="1:28" s="17" customFormat="1" ht="36" customHeight="1" x14ac:dyDescent="0.25">
      <c r="A51" s="30"/>
      <c r="B51" s="191" t="s">
        <v>86</v>
      </c>
      <c r="C51" s="190" t="s">
        <v>180</v>
      </c>
      <c r="D51" s="193"/>
      <c r="E51" s="197">
        <f>E42-E50</f>
        <v>0</v>
      </c>
      <c r="F51" s="197">
        <f>F42-F50</f>
        <v>0</v>
      </c>
      <c r="G51" s="197">
        <f t="shared" ref="G51:P51" si="14">G42-G50</f>
        <v>0</v>
      </c>
      <c r="H51" s="197">
        <f t="shared" si="14"/>
        <v>0</v>
      </c>
      <c r="I51" s="197">
        <f t="shared" si="14"/>
        <v>0</v>
      </c>
      <c r="J51" s="197">
        <f t="shared" si="14"/>
        <v>0</v>
      </c>
      <c r="K51" s="197">
        <f t="shared" si="14"/>
        <v>0</v>
      </c>
      <c r="L51" s="197">
        <f t="shared" si="14"/>
        <v>0</v>
      </c>
      <c r="M51" s="197">
        <f t="shared" si="14"/>
        <v>0</v>
      </c>
      <c r="N51" s="197">
        <f t="shared" si="14"/>
        <v>0</v>
      </c>
      <c r="O51" s="197">
        <f t="shared" si="14"/>
        <v>0</v>
      </c>
      <c r="P51" s="197">
        <f t="shared" si="14"/>
        <v>0</v>
      </c>
      <c r="Q51" s="198">
        <f>SUM(E51:P51)</f>
        <v>0</v>
      </c>
      <c r="R51" s="25"/>
      <c r="S51"/>
      <c r="T51"/>
      <c r="U51"/>
    </row>
    <row r="52" spans="1:28" s="21" customFormat="1" ht="26.25" customHeight="1" x14ac:dyDescent="0.25">
      <c r="A52" s="33"/>
      <c r="B52" s="284" t="s">
        <v>88</v>
      </c>
      <c r="C52" s="285" t="s">
        <v>24</v>
      </c>
      <c r="D52" s="286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6"/>
      <c r="R52" s="25"/>
      <c r="S52"/>
      <c r="T52"/>
      <c r="U52"/>
      <c r="V52" s="22"/>
    </row>
    <row r="53" spans="1:28" s="17" customFormat="1" ht="26.25" customHeight="1" x14ac:dyDescent="0.25">
      <c r="A53" s="30"/>
      <c r="B53" s="194" t="s">
        <v>87</v>
      </c>
      <c r="C53" s="190" t="s">
        <v>181</v>
      </c>
      <c r="D53" s="193"/>
      <c r="E53" s="156">
        <f>E26+E51</f>
        <v>0</v>
      </c>
      <c r="F53" s="156">
        <f t="shared" ref="F53:O53" si="15">F26+F51</f>
        <v>0</v>
      </c>
      <c r="G53" s="156">
        <f t="shared" si="15"/>
        <v>0</v>
      </c>
      <c r="H53" s="156">
        <f t="shared" si="15"/>
        <v>0</v>
      </c>
      <c r="I53" s="156">
        <f t="shared" si="15"/>
        <v>0</v>
      </c>
      <c r="J53" s="156">
        <f t="shared" si="15"/>
        <v>0</v>
      </c>
      <c r="K53" s="156">
        <f t="shared" si="15"/>
        <v>0</v>
      </c>
      <c r="L53" s="156">
        <f t="shared" si="15"/>
        <v>0</v>
      </c>
      <c r="M53" s="156">
        <f t="shared" si="15"/>
        <v>0</v>
      </c>
      <c r="N53" s="156">
        <f t="shared" si="15"/>
        <v>0</v>
      </c>
      <c r="O53" s="156">
        <f t="shared" si="15"/>
        <v>0</v>
      </c>
      <c r="P53" s="156">
        <f>P26+P51</f>
        <v>0</v>
      </c>
      <c r="Q53" s="157">
        <f>Q26+Q51</f>
        <v>0</v>
      </c>
      <c r="R53" s="25"/>
      <c r="S53"/>
      <c r="T53"/>
      <c r="U53"/>
    </row>
    <row r="54" spans="1:28" s="12" customFormat="1" ht="26.25" customHeight="1" x14ac:dyDescent="0.25">
      <c r="A54" s="35"/>
      <c r="B54" s="191" t="s">
        <v>70</v>
      </c>
      <c r="C54" s="94" t="s">
        <v>69</v>
      </c>
      <c r="D54" s="306">
        <f>'FN An 1 I'!Q55</f>
        <v>0</v>
      </c>
      <c r="E54" s="197">
        <f>D54</f>
        <v>0</v>
      </c>
      <c r="F54" s="197">
        <f t="shared" ref="F54:P54" si="16">E55</f>
        <v>0</v>
      </c>
      <c r="G54" s="197">
        <f t="shared" si="16"/>
        <v>0</v>
      </c>
      <c r="H54" s="197">
        <f>G55</f>
        <v>0</v>
      </c>
      <c r="I54" s="197">
        <f t="shared" si="16"/>
        <v>0</v>
      </c>
      <c r="J54" s="197">
        <f t="shared" si="16"/>
        <v>0</v>
      </c>
      <c r="K54" s="197">
        <f t="shared" si="16"/>
        <v>0</v>
      </c>
      <c r="L54" s="197">
        <f t="shared" si="16"/>
        <v>0</v>
      </c>
      <c r="M54" s="197">
        <f t="shared" si="16"/>
        <v>0</v>
      </c>
      <c r="N54" s="197">
        <f t="shared" si="16"/>
        <v>0</v>
      </c>
      <c r="O54" s="197">
        <f t="shared" si="16"/>
        <v>0</v>
      </c>
      <c r="P54" s="197">
        <f t="shared" si="16"/>
        <v>0</v>
      </c>
      <c r="Q54" s="198">
        <f>D54</f>
        <v>0</v>
      </c>
      <c r="R54" s="25"/>
      <c r="S54"/>
      <c r="T54"/>
      <c r="U54"/>
      <c r="V54" s="23"/>
      <c r="W54" s="23"/>
      <c r="X54" s="23"/>
      <c r="Y54" s="23"/>
      <c r="Z54" s="23"/>
      <c r="AA54" s="23"/>
      <c r="AB54" s="23"/>
    </row>
    <row r="55" spans="1:28" s="17" customFormat="1" ht="30" customHeight="1" thickBot="1" x14ac:dyDescent="0.3">
      <c r="A55" s="36"/>
      <c r="B55" s="195" t="s">
        <v>182</v>
      </c>
      <c r="C55" s="196" t="s">
        <v>186</v>
      </c>
      <c r="D55" s="161">
        <f>SUM(D54)</f>
        <v>0</v>
      </c>
      <c r="E55" s="161">
        <f>E53+E54</f>
        <v>0</v>
      </c>
      <c r="F55" s="161">
        <f>F53+F54</f>
        <v>0</v>
      </c>
      <c r="G55" s="161">
        <f t="shared" ref="G55:O55" si="17">G53+G54</f>
        <v>0</v>
      </c>
      <c r="H55" s="161">
        <f t="shared" si="17"/>
        <v>0</v>
      </c>
      <c r="I55" s="161">
        <f t="shared" si="17"/>
        <v>0</v>
      </c>
      <c r="J55" s="161">
        <f t="shared" si="17"/>
        <v>0</v>
      </c>
      <c r="K55" s="161">
        <f t="shared" si="17"/>
        <v>0</v>
      </c>
      <c r="L55" s="161">
        <f t="shared" si="17"/>
        <v>0</v>
      </c>
      <c r="M55" s="161">
        <f t="shared" si="17"/>
        <v>0</v>
      </c>
      <c r="N55" s="161">
        <f t="shared" si="17"/>
        <v>0</v>
      </c>
      <c r="O55" s="161">
        <f t="shared" si="17"/>
        <v>0</v>
      </c>
      <c r="P55" s="161">
        <f>P53+P54</f>
        <v>0</v>
      </c>
      <c r="Q55" s="162">
        <f>Q53+Q54</f>
        <v>0</v>
      </c>
      <c r="R55" s="25"/>
      <c r="S55"/>
      <c r="T55"/>
      <c r="U55"/>
    </row>
    <row r="56" spans="1:28" s="12" customFormat="1" x14ac:dyDescent="0.25">
      <c r="A56" s="26"/>
      <c r="B56" s="3"/>
      <c r="C56" s="4" t="s">
        <v>22</v>
      </c>
      <c r="D56" s="4"/>
      <c r="E56" s="8"/>
      <c r="F56" s="8"/>
      <c r="G56" s="8"/>
      <c r="H56" s="8"/>
      <c r="I56" s="8"/>
      <c r="J56" s="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</sheetData>
  <mergeCells count="8">
    <mergeCell ref="Q6:Q7"/>
    <mergeCell ref="C7:P7"/>
    <mergeCell ref="C27:Q27"/>
    <mergeCell ref="P2:Q3"/>
    <mergeCell ref="B2:O2"/>
    <mergeCell ref="B3:O3"/>
    <mergeCell ref="E5:P5"/>
    <mergeCell ref="C4:O4"/>
  </mergeCells>
  <phoneticPr fontId="31" type="noConversion"/>
  <dataValidations count="2">
    <dataValidation allowBlank="1" showInputMessage="1" showErrorMessage="1" promptTitle="Atentie!" prompt="Continutul celulelor nu poate fi modificat!" sqref="P2"/>
    <dataValidation type="custom" allowBlank="1" showInputMessage="1" showErrorMessage="1" sqref="Q48 V48:IV48 A48">
      <formula1>0</formula1>
    </dataValidation>
  </dataValidations>
  <printOptions horizontalCentered="1" verticalCentered="1"/>
  <pageMargins left="7.0000000000000007E-2" right="0.5" top="0.32" bottom="0.39" header="0.13" footer="7.874015748031496E-2"/>
  <pageSetup paperSize="9" scale="39" orientation="landscape" r:id="rId1"/>
  <headerFooter alignWithMargins="0">
    <oddFooter>&amp;L&amp;A&amp;C&amp;D&amp;R&amp;P/&amp;N</oddFooter>
  </headerFooter>
  <rowBreaks count="1" manualBreakCount="1">
    <brk id="55" min="1" max="2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6">
    <tabColor indexed="56"/>
    <pageSetUpPr autoPageBreaks="0" fitToPage="1"/>
  </sheetPr>
  <dimension ref="A1:T96"/>
  <sheetViews>
    <sheetView showGridLines="0" showZeros="0" topLeftCell="A49" zoomScale="80" zoomScaleNormal="80" zoomScaleSheetLayoutView="50" workbookViewId="0">
      <selection activeCell="C4" sqref="C4:G4"/>
    </sheetView>
  </sheetViews>
  <sheetFormatPr defaultColWidth="0" defaultRowHeight="13.2" x14ac:dyDescent="0.25"/>
  <cols>
    <col min="1" max="1" width="2.5546875" style="182" customWidth="1"/>
    <col min="2" max="2" width="3.44140625" style="6" customWidth="1"/>
    <col min="3" max="3" width="55.109375" style="183" customWidth="1"/>
    <col min="4" max="4" width="17.5546875" style="183" customWidth="1"/>
    <col min="5" max="9" width="17.33203125" style="182" customWidth="1"/>
    <col min="10" max="13" width="12.6640625" style="153" customWidth="1"/>
    <col min="14" max="14" width="9.44140625" style="182" hidden="1" customWidth="1"/>
    <col min="15" max="16384" width="0" style="182" hidden="1"/>
  </cols>
  <sheetData>
    <row r="1" spans="1:13" s="168" customFormat="1" ht="13.8" thickBot="1" x14ac:dyDescent="0.3">
      <c r="A1" s="166"/>
      <c r="B1" s="9"/>
      <c r="C1" s="167"/>
      <c r="D1" s="167"/>
      <c r="E1" s="166"/>
      <c r="F1" s="166"/>
      <c r="G1" s="166"/>
      <c r="H1" s="166"/>
      <c r="I1" s="166"/>
      <c r="J1" s="207"/>
      <c r="K1" s="207"/>
      <c r="L1" s="207"/>
      <c r="M1" s="207"/>
    </row>
    <row r="2" spans="1:13" s="13" customFormat="1" ht="15.6" x14ac:dyDescent="0.25">
      <c r="A2" s="166"/>
      <c r="B2" s="547" t="s">
        <v>154</v>
      </c>
      <c r="C2" s="548"/>
      <c r="D2" s="548"/>
      <c r="E2" s="548"/>
      <c r="F2" s="548"/>
      <c r="G2" s="548"/>
      <c r="H2" s="563" t="s">
        <v>424</v>
      </c>
      <c r="I2" s="564"/>
      <c r="J2" s="208"/>
      <c r="K2" s="204"/>
      <c r="L2" s="204"/>
      <c r="M2" s="204"/>
    </row>
    <row r="3" spans="1:13" s="13" customFormat="1" ht="23.25" customHeight="1" x14ac:dyDescent="0.25">
      <c r="A3" s="166"/>
      <c r="B3" s="557" t="s">
        <v>230</v>
      </c>
      <c r="C3" s="558"/>
      <c r="D3" s="558"/>
      <c r="E3" s="558"/>
      <c r="F3" s="558"/>
      <c r="G3" s="558"/>
      <c r="H3" s="565"/>
      <c r="I3" s="566"/>
      <c r="J3" s="208"/>
      <c r="K3" s="204"/>
      <c r="L3" s="204"/>
      <c r="M3" s="204"/>
    </row>
    <row r="4" spans="1:13" s="13" customFormat="1" ht="21.75" customHeight="1" x14ac:dyDescent="0.25">
      <c r="A4" s="166"/>
      <c r="B4" s="425"/>
      <c r="C4" s="557" t="str">
        <f>'FN An 1 I'!$C$4</f>
        <v>ASOCIAȚIA GRUPUL LOCAL DE PESCUIT LOTRU-OLT MIJLOCIU</v>
      </c>
      <c r="D4" s="558"/>
      <c r="E4" s="558"/>
      <c r="F4" s="558"/>
      <c r="G4" s="558"/>
      <c r="H4" s="426"/>
      <c r="I4" s="427"/>
      <c r="J4" s="208"/>
      <c r="K4" s="204"/>
      <c r="L4" s="204"/>
      <c r="M4" s="204"/>
    </row>
    <row r="5" spans="1:13" s="13" customFormat="1" ht="15.6" x14ac:dyDescent="0.25">
      <c r="A5" s="28"/>
      <c r="B5" s="189"/>
      <c r="C5" s="211" t="s">
        <v>146</v>
      </c>
      <c r="D5" s="211"/>
      <c r="E5" s="561"/>
      <c r="F5" s="561"/>
      <c r="G5" s="561"/>
      <c r="H5" s="561"/>
      <c r="I5" s="562"/>
      <c r="J5" s="208"/>
      <c r="K5" s="209"/>
      <c r="L5" s="209"/>
      <c r="M5" s="209"/>
    </row>
    <row r="6" spans="1:13" s="13" customFormat="1" ht="24" customHeight="1" x14ac:dyDescent="0.25">
      <c r="A6" s="28"/>
      <c r="B6" s="218"/>
      <c r="C6" s="39" t="s">
        <v>6</v>
      </c>
      <c r="D6" s="192"/>
      <c r="E6" s="70" t="s">
        <v>28</v>
      </c>
      <c r="F6" s="70" t="s">
        <v>29</v>
      </c>
      <c r="G6" s="70" t="s">
        <v>104</v>
      </c>
      <c r="H6" s="70" t="s">
        <v>105</v>
      </c>
      <c r="I6" s="219" t="s">
        <v>106</v>
      </c>
      <c r="J6" s="208"/>
      <c r="K6" s="209"/>
      <c r="L6" s="209"/>
      <c r="M6" s="209"/>
    </row>
    <row r="7" spans="1:13" s="14" customFormat="1" ht="24" customHeight="1" x14ac:dyDescent="0.25">
      <c r="A7" s="29"/>
      <c r="B7" s="194" t="s">
        <v>19</v>
      </c>
      <c r="C7" s="559" t="s">
        <v>20</v>
      </c>
      <c r="D7" s="559"/>
      <c r="E7" s="559"/>
      <c r="F7" s="559"/>
      <c r="G7" s="559"/>
      <c r="H7" s="559"/>
      <c r="I7" s="560"/>
      <c r="J7" s="208"/>
      <c r="K7" s="209"/>
      <c r="L7" s="209"/>
      <c r="M7" s="209"/>
    </row>
    <row r="8" spans="1:13" s="214" customFormat="1" ht="26.25" customHeight="1" x14ac:dyDescent="0.25">
      <c r="A8" s="213"/>
      <c r="B8" s="284" t="s">
        <v>21</v>
      </c>
      <c r="C8" s="285" t="s">
        <v>73</v>
      </c>
      <c r="D8" s="293"/>
      <c r="E8" s="255">
        <f>SUM(E9:E11)+E14</f>
        <v>0</v>
      </c>
      <c r="F8" s="255">
        <f>SUM(F9:F11)+F14</f>
        <v>0</v>
      </c>
      <c r="G8" s="255">
        <f>SUM(G9:G11)+G14</f>
        <v>0</v>
      </c>
      <c r="H8" s="255">
        <f>SUM(H9:H11)+H14</f>
        <v>0</v>
      </c>
      <c r="I8" s="256">
        <f>SUM(I9:I11)+I14</f>
        <v>0</v>
      </c>
      <c r="J8" s="208"/>
      <c r="K8" s="209"/>
      <c r="L8" s="209"/>
      <c r="M8" s="209"/>
    </row>
    <row r="9" spans="1:13" s="216" customFormat="1" ht="26.25" customHeight="1" x14ac:dyDescent="0.25">
      <c r="A9" s="215"/>
      <c r="B9" s="287"/>
      <c r="C9" s="134" t="s">
        <v>155</v>
      </c>
      <c r="D9" s="293"/>
      <c r="E9" s="55"/>
      <c r="F9" s="55"/>
      <c r="G9" s="55"/>
      <c r="H9" s="55"/>
      <c r="I9" s="57"/>
      <c r="J9" s="208"/>
      <c r="K9" s="209"/>
      <c r="L9" s="209"/>
      <c r="M9" s="209"/>
    </row>
    <row r="10" spans="1:13" s="216" customFormat="1" ht="26.25" customHeight="1" x14ac:dyDescent="0.25">
      <c r="A10" s="215"/>
      <c r="B10" s="287"/>
      <c r="C10" s="134" t="s">
        <v>55</v>
      </c>
      <c r="D10" s="293"/>
      <c r="E10" s="55"/>
      <c r="F10" s="55"/>
      <c r="G10" s="55"/>
      <c r="H10" s="55"/>
      <c r="I10" s="57"/>
      <c r="J10" s="208"/>
      <c r="K10" s="209"/>
      <c r="L10" s="209"/>
      <c r="M10" s="209"/>
    </row>
    <row r="11" spans="1:13" s="216" customFormat="1" ht="26.25" customHeight="1" x14ac:dyDescent="0.25">
      <c r="A11" s="215"/>
      <c r="B11" s="287"/>
      <c r="C11" s="134" t="s">
        <v>56</v>
      </c>
      <c r="D11" s="293"/>
      <c r="E11" s="56">
        <f>SUM(E12:E13)</f>
        <v>0</v>
      </c>
      <c r="F11" s="56">
        <f>SUM(F12:F13)</f>
        <v>0</v>
      </c>
      <c r="G11" s="56">
        <f>SUM(G12:G13)</f>
        <v>0</v>
      </c>
      <c r="H11" s="56">
        <f>SUM(H12:H13)</f>
        <v>0</v>
      </c>
      <c r="I11" s="61">
        <f>SUM(I12:I13)</f>
        <v>0</v>
      </c>
      <c r="J11" s="208"/>
      <c r="K11" s="209"/>
      <c r="L11" s="209"/>
      <c r="M11" s="209"/>
    </row>
    <row r="12" spans="1:13" s="216" customFormat="1" ht="26.25" customHeight="1" x14ac:dyDescent="0.25">
      <c r="A12" s="215"/>
      <c r="B12" s="287"/>
      <c r="C12" s="288" t="s">
        <v>227</v>
      </c>
      <c r="D12" s="294"/>
      <c r="E12" s="55"/>
      <c r="F12" s="55"/>
      <c r="G12" s="55"/>
      <c r="H12" s="55"/>
      <c r="I12" s="57"/>
      <c r="J12" s="208"/>
      <c r="K12" s="209"/>
      <c r="L12" s="209"/>
      <c r="M12" s="209"/>
    </row>
    <row r="13" spans="1:13" s="216" customFormat="1" ht="26.25" customHeight="1" x14ac:dyDescent="0.25">
      <c r="A13" s="215"/>
      <c r="B13" s="287"/>
      <c r="C13" s="134" t="s">
        <v>212</v>
      </c>
      <c r="D13" s="294"/>
      <c r="E13" s="55"/>
      <c r="F13" s="55"/>
      <c r="G13" s="55"/>
      <c r="H13" s="55"/>
      <c r="I13" s="57"/>
      <c r="J13" s="208"/>
      <c r="K13" s="209"/>
      <c r="L13" s="209"/>
      <c r="M13" s="209"/>
    </row>
    <row r="14" spans="1:13" s="216" customFormat="1" ht="26.25" customHeight="1" x14ac:dyDescent="0.25">
      <c r="A14" s="215"/>
      <c r="B14" s="287"/>
      <c r="C14" s="134" t="s">
        <v>360</v>
      </c>
      <c r="D14" s="293"/>
      <c r="E14" s="55"/>
      <c r="F14" s="55"/>
      <c r="G14" s="55"/>
      <c r="H14" s="55"/>
      <c r="I14" s="57"/>
      <c r="J14" s="208"/>
      <c r="K14" s="209"/>
      <c r="L14" s="209"/>
      <c r="M14" s="209"/>
    </row>
    <row r="15" spans="1:13" s="214" customFormat="1" ht="26.25" customHeight="1" x14ac:dyDescent="0.25">
      <c r="A15" s="213"/>
      <c r="B15" s="284" t="s">
        <v>57</v>
      </c>
      <c r="C15" s="285" t="s">
        <v>136</v>
      </c>
      <c r="D15" s="293"/>
      <c r="E15" s="255">
        <f>SUM(E16:E18)</f>
        <v>0</v>
      </c>
      <c r="F15" s="255">
        <f>SUM(F16:F18)</f>
        <v>0</v>
      </c>
      <c r="G15" s="255">
        <f>SUM(G16:G18)</f>
        <v>0</v>
      </c>
      <c r="H15" s="255">
        <f>SUM(H16:H18)</f>
        <v>0</v>
      </c>
      <c r="I15" s="256">
        <f>SUM(I16:I18)</f>
        <v>0</v>
      </c>
      <c r="J15" s="208"/>
      <c r="K15" s="209"/>
      <c r="L15" s="209"/>
      <c r="M15" s="209"/>
    </row>
    <row r="16" spans="1:13" s="216" customFormat="1" ht="26.25" customHeight="1" x14ac:dyDescent="0.25">
      <c r="A16" s="215"/>
      <c r="B16" s="287"/>
      <c r="C16" s="134" t="s">
        <v>58</v>
      </c>
      <c r="D16" s="293"/>
      <c r="E16" s="55"/>
      <c r="F16" s="55"/>
      <c r="G16" s="55"/>
      <c r="H16" s="55"/>
      <c r="I16" s="57"/>
      <c r="J16" s="208"/>
      <c r="K16" s="209"/>
      <c r="L16" s="209"/>
      <c r="M16" s="209"/>
    </row>
    <row r="17" spans="1:14" s="216" customFormat="1" ht="26.25" customHeight="1" x14ac:dyDescent="0.25">
      <c r="A17" s="215"/>
      <c r="B17" s="287"/>
      <c r="C17" s="134" t="s">
        <v>4</v>
      </c>
      <c r="D17" s="293"/>
      <c r="E17" s="55"/>
      <c r="F17" s="55"/>
      <c r="G17" s="55"/>
      <c r="H17" s="55"/>
      <c r="I17" s="57"/>
      <c r="J17" s="208"/>
      <c r="K17" s="209"/>
      <c r="L17" s="209"/>
      <c r="M17" s="209"/>
    </row>
    <row r="18" spans="1:14" s="216" customFormat="1" ht="26.25" customHeight="1" x14ac:dyDescent="0.25">
      <c r="A18" s="215"/>
      <c r="B18" s="287"/>
      <c r="C18" s="134" t="s">
        <v>66</v>
      </c>
      <c r="D18" s="293"/>
      <c r="E18" s="55"/>
      <c r="F18" s="55"/>
      <c r="G18" s="55"/>
      <c r="H18" s="55"/>
      <c r="I18" s="57"/>
      <c r="J18" s="208"/>
      <c r="K18" s="209"/>
      <c r="L18" s="209"/>
      <c r="M18" s="209"/>
      <c r="N18" s="217" t="e">
        <f>SUM(#REF!-#REF!-#REF!-#REF!)</f>
        <v>#REF!</v>
      </c>
    </row>
    <row r="19" spans="1:14" s="296" customFormat="1" ht="26.25" customHeight="1" x14ac:dyDescent="0.25">
      <c r="A19" s="295"/>
      <c r="B19" s="284" t="s">
        <v>5</v>
      </c>
      <c r="C19" s="285" t="s">
        <v>138</v>
      </c>
      <c r="D19" s="293"/>
      <c r="E19" s="255">
        <f>E20+E23</f>
        <v>0</v>
      </c>
      <c r="F19" s="255">
        <f>F20+F23</f>
        <v>0</v>
      </c>
      <c r="G19" s="255">
        <f>G20+G23</f>
        <v>0</v>
      </c>
      <c r="H19" s="255">
        <f>H20+H23</f>
        <v>0</v>
      </c>
      <c r="I19" s="256">
        <f>I20+I23</f>
        <v>0</v>
      </c>
      <c r="J19" s="208"/>
      <c r="K19" s="209"/>
      <c r="L19" s="209"/>
      <c r="M19" s="209"/>
    </row>
    <row r="20" spans="1:14" s="298" customFormat="1" ht="26.25" customHeight="1" x14ac:dyDescent="0.25">
      <c r="A20" s="297"/>
      <c r="B20" s="290"/>
      <c r="C20" s="134" t="s">
        <v>139</v>
      </c>
      <c r="D20" s="293"/>
      <c r="E20" s="135">
        <f>SUM(E21:E22)</f>
        <v>0</v>
      </c>
      <c r="F20" s="135">
        <f>SUM(F21:F22)</f>
        <v>0</v>
      </c>
      <c r="G20" s="135">
        <f>SUM(G21:G22)</f>
        <v>0</v>
      </c>
      <c r="H20" s="135">
        <f>SUM(H21:H22)</f>
        <v>0</v>
      </c>
      <c r="I20" s="136">
        <f>SUM(I21:I22)</f>
        <v>0</v>
      </c>
      <c r="J20" s="208"/>
      <c r="K20" s="209"/>
      <c r="L20" s="209"/>
      <c r="M20" s="209"/>
    </row>
    <row r="21" spans="1:14" s="203" customFormat="1" ht="26.25" customHeight="1" x14ac:dyDescent="0.25">
      <c r="A21" s="299"/>
      <c r="B21" s="287"/>
      <c r="C21" s="288" t="s">
        <v>228</v>
      </c>
      <c r="D21" s="293"/>
      <c r="E21" s="55"/>
      <c r="F21" s="55"/>
      <c r="G21" s="55"/>
      <c r="H21" s="55"/>
      <c r="I21" s="55"/>
      <c r="J21" s="208"/>
      <c r="K21" s="209"/>
      <c r="L21" s="209"/>
      <c r="M21" s="209"/>
    </row>
    <row r="22" spans="1:14" s="203" customFormat="1" ht="26.25" customHeight="1" x14ac:dyDescent="0.25">
      <c r="A22" s="299"/>
      <c r="B22" s="287"/>
      <c r="C22" s="288" t="s">
        <v>219</v>
      </c>
      <c r="D22" s="293"/>
      <c r="E22" s="55"/>
      <c r="F22" s="55"/>
      <c r="G22" s="55"/>
      <c r="H22" s="55"/>
      <c r="I22" s="57"/>
      <c r="J22" s="208"/>
      <c r="K22" s="209"/>
      <c r="L22" s="209"/>
      <c r="M22" s="209"/>
    </row>
    <row r="23" spans="1:14" s="298" customFormat="1" ht="26.25" customHeight="1" x14ac:dyDescent="0.25">
      <c r="A23" s="297"/>
      <c r="B23" s="290"/>
      <c r="C23" s="134" t="s">
        <v>140</v>
      </c>
      <c r="D23" s="293"/>
      <c r="E23" s="135">
        <f>SUM(E24:E25)</f>
        <v>0</v>
      </c>
      <c r="F23" s="135">
        <f>SUM(F24:F25)</f>
        <v>0</v>
      </c>
      <c r="G23" s="135">
        <f>SUM(G24:G25)</f>
        <v>0</v>
      </c>
      <c r="H23" s="135">
        <f>SUM(H24:H25)</f>
        <v>0</v>
      </c>
      <c r="I23" s="136">
        <f>SUM(I24:I25)</f>
        <v>0</v>
      </c>
      <c r="J23" s="208"/>
      <c r="K23" s="209"/>
      <c r="L23" s="209"/>
      <c r="M23" s="209"/>
    </row>
    <row r="24" spans="1:14" s="203" customFormat="1" ht="26.25" customHeight="1" x14ac:dyDescent="0.25">
      <c r="A24" s="299"/>
      <c r="B24" s="287"/>
      <c r="C24" s="134" t="s">
        <v>229</v>
      </c>
      <c r="D24" s="293"/>
      <c r="E24" s="55"/>
      <c r="F24" s="55"/>
      <c r="G24" s="55"/>
      <c r="H24" s="55"/>
      <c r="I24" s="57"/>
      <c r="J24" s="208"/>
      <c r="K24" s="209"/>
      <c r="L24" s="209"/>
      <c r="M24" s="209"/>
    </row>
    <row r="25" spans="1:14" s="203" customFormat="1" ht="26.25" customHeight="1" x14ac:dyDescent="0.25">
      <c r="A25" s="299"/>
      <c r="B25" s="287"/>
      <c r="C25" s="134" t="s">
        <v>221</v>
      </c>
      <c r="D25" s="293"/>
      <c r="E25" s="55"/>
      <c r="F25" s="55"/>
      <c r="G25" s="55"/>
      <c r="H25" s="55"/>
      <c r="I25" s="57"/>
      <c r="J25" s="208"/>
      <c r="K25" s="209"/>
      <c r="L25" s="209"/>
      <c r="M25" s="209"/>
    </row>
    <row r="26" spans="1:14" s="300" customFormat="1" ht="32.25" customHeight="1" x14ac:dyDescent="0.25">
      <c r="A26" s="169"/>
      <c r="B26" s="194" t="s">
        <v>141</v>
      </c>
      <c r="C26" s="211" t="s">
        <v>137</v>
      </c>
      <c r="D26" s="212"/>
      <c r="E26" s="156">
        <f>E8-E15-E19</f>
        <v>0</v>
      </c>
      <c r="F26" s="156">
        <f>F8-F15-F19</f>
        <v>0</v>
      </c>
      <c r="G26" s="156">
        <f>G8-G15-G19</f>
        <v>0</v>
      </c>
      <c r="H26" s="156">
        <f>H8-H15-H19</f>
        <v>0</v>
      </c>
      <c r="I26" s="157">
        <f>I8-I15-I19</f>
        <v>0</v>
      </c>
      <c r="J26" s="208"/>
      <c r="K26" s="209"/>
      <c r="L26" s="209"/>
      <c r="M26" s="209"/>
    </row>
    <row r="27" spans="1:14" s="175" customFormat="1" ht="25.5" customHeight="1" x14ac:dyDescent="0.25">
      <c r="A27" s="174"/>
      <c r="B27" s="194" t="s">
        <v>31</v>
      </c>
      <c r="C27" s="559" t="s">
        <v>142</v>
      </c>
      <c r="D27" s="559"/>
      <c r="E27" s="559"/>
      <c r="F27" s="559"/>
      <c r="G27" s="559"/>
      <c r="H27" s="559"/>
      <c r="I27" s="560"/>
      <c r="J27" s="208"/>
      <c r="K27" s="209"/>
      <c r="L27" s="209"/>
      <c r="M27" s="209"/>
    </row>
    <row r="28" spans="1:14" s="296" customFormat="1" ht="26.25" customHeight="1" x14ac:dyDescent="0.25">
      <c r="A28" s="295"/>
      <c r="B28" s="287" t="s">
        <v>30</v>
      </c>
      <c r="C28" s="134" t="s">
        <v>157</v>
      </c>
      <c r="D28" s="293"/>
      <c r="E28" s="131"/>
      <c r="F28" s="131"/>
      <c r="G28" s="131"/>
      <c r="H28" s="131"/>
      <c r="I28" s="131"/>
      <c r="J28" s="208"/>
      <c r="K28" s="209"/>
      <c r="L28" s="209"/>
      <c r="M28" s="209"/>
    </row>
    <row r="29" spans="1:14" s="203" customFormat="1" ht="26.25" customHeight="1" x14ac:dyDescent="0.25">
      <c r="A29" s="299"/>
      <c r="B29" s="287" t="s">
        <v>32</v>
      </c>
      <c r="C29" s="134" t="s">
        <v>143</v>
      </c>
      <c r="D29" s="293"/>
      <c r="E29" s="55"/>
      <c r="F29" s="131"/>
      <c r="G29" s="131"/>
      <c r="H29" s="131"/>
      <c r="I29" s="254"/>
      <c r="J29" s="208"/>
      <c r="K29" s="209"/>
      <c r="L29" s="209"/>
      <c r="M29" s="209"/>
    </row>
    <row r="30" spans="1:14" s="203" customFormat="1" ht="26.25" customHeight="1" x14ac:dyDescent="0.25">
      <c r="A30" s="299"/>
      <c r="B30" s="287" t="s">
        <v>33</v>
      </c>
      <c r="C30" s="134" t="s">
        <v>35</v>
      </c>
      <c r="D30" s="293"/>
      <c r="E30" s="55"/>
      <c r="F30" s="55"/>
      <c r="G30" s="55"/>
      <c r="H30" s="55"/>
      <c r="I30" s="57"/>
      <c r="J30" s="208"/>
      <c r="K30" s="209"/>
      <c r="L30" s="209"/>
      <c r="M30" s="209"/>
    </row>
    <row r="31" spans="1:14" s="203" customFormat="1" ht="26.25" customHeight="1" x14ac:dyDescent="0.25">
      <c r="A31" s="299"/>
      <c r="B31" s="284" t="s">
        <v>34</v>
      </c>
      <c r="C31" s="285" t="s">
        <v>158</v>
      </c>
      <c r="D31" s="293"/>
      <c r="E31" s="255">
        <f>SUM(E28:E30)</f>
        <v>0</v>
      </c>
      <c r="F31" s="255">
        <f>SUM(F28:F30)</f>
        <v>0</v>
      </c>
      <c r="G31" s="255">
        <f>SUM(G28:G30)</f>
        <v>0</v>
      </c>
      <c r="H31" s="255">
        <f>SUM(H28:H30)</f>
        <v>0</v>
      </c>
      <c r="I31" s="256">
        <f>SUM(I28:I30)</f>
        <v>0</v>
      </c>
      <c r="J31" s="208"/>
      <c r="K31" s="209"/>
      <c r="L31" s="209"/>
      <c r="M31" s="209"/>
    </row>
    <row r="32" spans="1:14" s="203" customFormat="1" ht="26.25" customHeight="1" x14ac:dyDescent="0.25">
      <c r="A32" s="299"/>
      <c r="B32" s="284" t="s">
        <v>19</v>
      </c>
      <c r="C32" s="285" t="s">
        <v>159</v>
      </c>
      <c r="D32" s="293"/>
      <c r="E32" s="255">
        <f>SUM(E33:E41)</f>
        <v>0</v>
      </c>
      <c r="F32" s="255">
        <f>SUM(F33:F41)</f>
        <v>0</v>
      </c>
      <c r="G32" s="255">
        <f>SUM(G33:G41)</f>
        <v>0</v>
      </c>
      <c r="H32" s="255">
        <f>SUM(H33:H41)</f>
        <v>0</v>
      </c>
      <c r="I32" s="256">
        <f>SUM(I33:I41)</f>
        <v>0</v>
      </c>
      <c r="J32" s="208"/>
      <c r="K32" s="209"/>
      <c r="L32" s="209"/>
      <c r="M32" s="209"/>
    </row>
    <row r="33" spans="1:13" s="203" customFormat="1" ht="26.25" customHeight="1" x14ac:dyDescent="0.25">
      <c r="A33" s="299"/>
      <c r="B33" s="287" t="s">
        <v>160</v>
      </c>
      <c r="C33" s="134" t="s">
        <v>161</v>
      </c>
      <c r="D33" s="293"/>
      <c r="E33" s="131"/>
      <c r="F33" s="131"/>
      <c r="G33" s="131"/>
      <c r="H33" s="131"/>
      <c r="I33" s="254"/>
      <c r="J33" s="208"/>
      <c r="K33" s="209"/>
      <c r="L33" s="209"/>
      <c r="M33" s="209"/>
    </row>
    <row r="34" spans="1:13" s="203" customFormat="1" ht="26.25" customHeight="1" x14ac:dyDescent="0.25">
      <c r="A34" s="299"/>
      <c r="B34" s="287" t="s">
        <v>162</v>
      </c>
      <c r="C34" s="134" t="s">
        <v>170</v>
      </c>
      <c r="D34" s="293"/>
      <c r="E34" s="131"/>
      <c r="F34" s="131"/>
      <c r="G34" s="131"/>
      <c r="H34" s="131"/>
      <c r="I34" s="254"/>
      <c r="J34" s="208"/>
      <c r="K34" s="209"/>
      <c r="L34" s="209"/>
      <c r="M34" s="209"/>
    </row>
    <row r="35" spans="1:13" s="203" customFormat="1" ht="26.25" customHeight="1" x14ac:dyDescent="0.25">
      <c r="A35" s="299"/>
      <c r="B35" s="287" t="s">
        <v>163</v>
      </c>
      <c r="C35" s="134" t="s">
        <v>187</v>
      </c>
      <c r="D35" s="293"/>
      <c r="E35" s="131"/>
      <c r="F35" s="131"/>
      <c r="G35" s="131"/>
      <c r="H35" s="131"/>
      <c r="I35" s="254"/>
      <c r="J35" s="208"/>
      <c r="K35" s="209"/>
      <c r="L35" s="209"/>
      <c r="M35" s="209"/>
    </row>
    <row r="36" spans="1:13" s="203" customFormat="1" ht="26.25" customHeight="1" x14ac:dyDescent="0.25">
      <c r="A36" s="299"/>
      <c r="B36" s="287" t="s">
        <v>164</v>
      </c>
      <c r="C36" s="134" t="s">
        <v>172</v>
      </c>
      <c r="D36" s="293"/>
      <c r="E36" s="131"/>
      <c r="F36" s="55"/>
      <c r="G36" s="131"/>
      <c r="H36" s="131"/>
      <c r="I36" s="254"/>
      <c r="J36" s="208"/>
      <c r="K36" s="209"/>
      <c r="L36" s="209"/>
      <c r="M36" s="209"/>
    </row>
    <row r="37" spans="1:13" s="203" customFormat="1" ht="26.25" customHeight="1" x14ac:dyDescent="0.25">
      <c r="A37" s="299"/>
      <c r="B37" s="287" t="s">
        <v>165</v>
      </c>
      <c r="C37" s="134" t="s">
        <v>173</v>
      </c>
      <c r="D37" s="293"/>
      <c r="E37" s="131"/>
      <c r="F37" s="131"/>
      <c r="G37" s="131"/>
      <c r="H37" s="55"/>
      <c r="I37" s="254"/>
      <c r="J37" s="208"/>
      <c r="K37" s="209"/>
      <c r="L37" s="209"/>
      <c r="M37" s="209"/>
    </row>
    <row r="38" spans="1:13" s="203" customFormat="1" ht="26.25" customHeight="1" x14ac:dyDescent="0.25">
      <c r="A38" s="299"/>
      <c r="B38" s="287" t="s">
        <v>166</v>
      </c>
      <c r="C38" s="134" t="s">
        <v>174</v>
      </c>
      <c r="D38" s="293"/>
      <c r="E38" s="131"/>
      <c r="F38" s="131"/>
      <c r="G38" s="131"/>
      <c r="H38" s="131"/>
      <c r="I38" s="254"/>
      <c r="J38" s="208"/>
      <c r="K38" s="209"/>
      <c r="L38" s="209"/>
      <c r="M38" s="209"/>
    </row>
    <row r="39" spans="1:13" s="203" customFormat="1" ht="26.25" customHeight="1" x14ac:dyDescent="0.25">
      <c r="A39" s="299"/>
      <c r="B39" s="287" t="s">
        <v>167</v>
      </c>
      <c r="C39" s="134" t="s">
        <v>175</v>
      </c>
      <c r="D39" s="293"/>
      <c r="E39" s="131"/>
      <c r="F39" s="131"/>
      <c r="G39" s="131"/>
      <c r="H39" s="131"/>
      <c r="I39" s="57"/>
      <c r="J39" s="208"/>
      <c r="K39" s="209"/>
      <c r="L39" s="209"/>
      <c r="M39" s="209"/>
    </row>
    <row r="40" spans="1:13" s="203" customFormat="1" ht="26.25" customHeight="1" x14ac:dyDescent="0.25">
      <c r="A40" s="299"/>
      <c r="B40" s="287" t="s">
        <v>168</v>
      </c>
      <c r="C40" s="134" t="s">
        <v>176</v>
      </c>
      <c r="D40" s="293"/>
      <c r="E40" s="131"/>
      <c r="F40" s="131"/>
      <c r="G40" s="131"/>
      <c r="H40" s="131"/>
      <c r="I40" s="254"/>
      <c r="J40" s="208"/>
      <c r="K40" s="209"/>
      <c r="L40" s="209"/>
      <c r="M40" s="209"/>
    </row>
    <row r="41" spans="1:13" s="203" customFormat="1" ht="26.25" customHeight="1" x14ac:dyDescent="0.25">
      <c r="A41" s="299"/>
      <c r="B41" s="287" t="s">
        <v>169</v>
      </c>
      <c r="C41" s="134" t="s">
        <v>177</v>
      </c>
      <c r="D41" s="293"/>
      <c r="E41" s="131"/>
      <c r="F41" s="131"/>
      <c r="G41" s="131"/>
      <c r="H41" s="131"/>
      <c r="I41" s="254"/>
      <c r="J41" s="208"/>
      <c r="K41" s="209"/>
      <c r="L41" s="209"/>
      <c r="M41" s="209"/>
    </row>
    <row r="42" spans="1:13" s="296" customFormat="1" ht="26.25" customHeight="1" x14ac:dyDescent="0.25">
      <c r="A42" s="295"/>
      <c r="B42" s="284" t="s">
        <v>36</v>
      </c>
      <c r="C42" s="285" t="s">
        <v>183</v>
      </c>
      <c r="D42" s="293"/>
      <c r="E42" s="255">
        <f>E31-E32</f>
        <v>0</v>
      </c>
      <c r="F42" s="255">
        <f>F31-F32</f>
        <v>0</v>
      </c>
      <c r="G42" s="255">
        <f>G31-G32</f>
        <v>0</v>
      </c>
      <c r="H42" s="255">
        <f>H31-H32</f>
        <v>0</v>
      </c>
      <c r="I42" s="256">
        <f>I31-I32</f>
        <v>0</v>
      </c>
      <c r="J42" s="208"/>
      <c r="K42" s="209"/>
      <c r="L42" s="209"/>
      <c r="M42" s="209"/>
    </row>
    <row r="43" spans="1:13" s="296" customFormat="1" ht="26.25" customHeight="1" x14ac:dyDescent="0.25">
      <c r="A43" s="295"/>
      <c r="B43" s="284" t="s">
        <v>37</v>
      </c>
      <c r="C43" s="285" t="s">
        <v>195</v>
      </c>
      <c r="D43" s="293"/>
      <c r="E43" s="255">
        <f>E44-E45+E46</f>
        <v>0</v>
      </c>
      <c r="F43" s="255">
        <f>F44-F45+F46</f>
        <v>0</v>
      </c>
      <c r="G43" s="255">
        <f>G44-G45+G46</f>
        <v>0</v>
      </c>
      <c r="H43" s="255">
        <f>H44-H45+H46</f>
        <v>0</v>
      </c>
      <c r="I43" s="256">
        <f>I44-I45+I46</f>
        <v>0</v>
      </c>
      <c r="J43" s="208"/>
      <c r="K43" s="209"/>
      <c r="L43" s="209"/>
      <c r="M43" s="209"/>
    </row>
    <row r="44" spans="1:13" s="203" customFormat="1" ht="26.25" customHeight="1" x14ac:dyDescent="0.25">
      <c r="A44" s="299"/>
      <c r="B44" s="287"/>
      <c r="C44" s="134" t="s">
        <v>184</v>
      </c>
      <c r="D44" s="293"/>
      <c r="E44" s="131"/>
      <c r="F44" s="131"/>
      <c r="G44" s="131"/>
      <c r="H44" s="131"/>
      <c r="I44" s="254"/>
      <c r="J44" s="208"/>
      <c r="K44" s="209"/>
      <c r="L44" s="209"/>
      <c r="M44" s="209"/>
    </row>
    <row r="45" spans="1:13" s="203" customFormat="1" ht="26.25" customHeight="1" x14ac:dyDescent="0.25">
      <c r="A45" s="299"/>
      <c r="B45" s="287"/>
      <c r="C45" s="134" t="s">
        <v>185</v>
      </c>
      <c r="D45" s="293"/>
      <c r="E45" s="131"/>
      <c r="F45" s="131"/>
      <c r="G45" s="55"/>
      <c r="H45" s="55"/>
      <c r="I45" s="254"/>
      <c r="J45" s="208"/>
      <c r="K45" s="209"/>
      <c r="L45" s="209"/>
      <c r="M45" s="209"/>
    </row>
    <row r="46" spans="1:13" s="203" customFormat="1" ht="26.25" customHeight="1" x14ac:dyDescent="0.25">
      <c r="A46" s="299"/>
      <c r="B46" s="287"/>
      <c r="C46" s="134" t="s">
        <v>193</v>
      </c>
      <c r="D46" s="293"/>
      <c r="E46" s="55"/>
      <c r="F46" s="131"/>
      <c r="G46" s="131"/>
      <c r="H46" s="131"/>
      <c r="I46" s="254"/>
      <c r="J46" s="208"/>
      <c r="K46" s="209"/>
      <c r="L46" s="209"/>
      <c r="M46" s="209"/>
    </row>
    <row r="47" spans="1:13" s="203" customFormat="1" ht="26.25" customHeight="1" x14ac:dyDescent="0.25">
      <c r="A47" s="299"/>
      <c r="B47" s="287" t="s">
        <v>38</v>
      </c>
      <c r="C47" s="134" t="s">
        <v>83</v>
      </c>
      <c r="D47" s="293"/>
      <c r="E47" s="131"/>
      <c r="F47" s="55"/>
      <c r="G47" s="55"/>
      <c r="H47" s="55"/>
      <c r="I47" s="57"/>
      <c r="J47" s="208"/>
      <c r="K47" s="209"/>
      <c r="L47" s="209"/>
      <c r="M47" s="209"/>
    </row>
    <row r="48" spans="1:13" s="203" customFormat="1" ht="26.25" customHeight="1" x14ac:dyDescent="0.25">
      <c r="A48" s="299"/>
      <c r="B48" s="287" t="s">
        <v>39</v>
      </c>
      <c r="C48" s="134" t="s">
        <v>84</v>
      </c>
      <c r="D48" s="293"/>
      <c r="E48" s="55"/>
      <c r="F48" s="131"/>
      <c r="G48" s="131"/>
      <c r="H48" s="131"/>
      <c r="I48" s="254"/>
      <c r="J48" s="208"/>
      <c r="K48" s="209"/>
      <c r="L48" s="209"/>
      <c r="M48" s="209"/>
    </row>
    <row r="49" spans="1:20" s="203" customFormat="1" ht="26.25" customHeight="1" x14ac:dyDescent="0.25">
      <c r="A49" s="299"/>
      <c r="B49" s="287" t="s">
        <v>102</v>
      </c>
      <c r="C49" s="134" t="s">
        <v>85</v>
      </c>
      <c r="D49" s="293"/>
      <c r="E49" s="131"/>
      <c r="F49" s="131"/>
      <c r="G49" s="131"/>
      <c r="H49" s="131"/>
      <c r="I49" s="254"/>
      <c r="J49" s="208"/>
      <c r="K49" s="209"/>
      <c r="L49" s="209"/>
      <c r="M49" s="209"/>
    </row>
    <row r="50" spans="1:20" s="296" customFormat="1" ht="26.25" customHeight="1" x14ac:dyDescent="0.25">
      <c r="A50" s="295"/>
      <c r="B50" s="284" t="s">
        <v>103</v>
      </c>
      <c r="C50" s="285" t="s">
        <v>191</v>
      </c>
      <c r="D50" s="293"/>
      <c r="E50" s="255">
        <f>E43+E47+E48+E49</f>
        <v>0</v>
      </c>
      <c r="F50" s="255">
        <f>F43+F47+F48+F49</f>
        <v>0</v>
      </c>
      <c r="G50" s="255">
        <f>G43+G47+G48+G49</f>
        <v>0</v>
      </c>
      <c r="H50" s="255">
        <f>H43+H47+H48+H49</f>
        <v>0</v>
      </c>
      <c r="I50" s="256">
        <f>I43+I47+I48+I49</f>
        <v>0</v>
      </c>
      <c r="J50" s="208"/>
      <c r="K50" s="209"/>
      <c r="L50" s="209"/>
      <c r="M50" s="209"/>
    </row>
    <row r="51" spans="1:20" s="300" customFormat="1" ht="31.5" customHeight="1" x14ac:dyDescent="0.25">
      <c r="A51" s="169"/>
      <c r="B51" s="194" t="s">
        <v>86</v>
      </c>
      <c r="C51" s="211" t="s">
        <v>180</v>
      </c>
      <c r="D51" s="212"/>
      <c r="E51" s="156">
        <f>E42-E50</f>
        <v>0</v>
      </c>
      <c r="F51" s="156">
        <f>F42-F50</f>
        <v>0</v>
      </c>
      <c r="G51" s="156">
        <f>G42-G50</f>
        <v>0</v>
      </c>
      <c r="H51" s="156">
        <f>H42-H50</f>
        <v>0</v>
      </c>
      <c r="I51" s="157">
        <f>I42-I50</f>
        <v>0</v>
      </c>
      <c r="J51" s="208"/>
      <c r="K51" s="209"/>
      <c r="L51" s="209"/>
      <c r="M51" s="209"/>
    </row>
    <row r="52" spans="1:20" s="296" customFormat="1" ht="26.25" customHeight="1" x14ac:dyDescent="0.25">
      <c r="A52" s="295"/>
      <c r="B52" s="284" t="s">
        <v>88</v>
      </c>
      <c r="C52" s="285" t="s">
        <v>24</v>
      </c>
      <c r="D52" s="293"/>
      <c r="E52" s="255"/>
      <c r="F52" s="255"/>
      <c r="G52" s="255"/>
      <c r="H52" s="255"/>
      <c r="I52" s="256"/>
      <c r="J52" s="208"/>
      <c r="K52" s="209"/>
      <c r="L52" s="209"/>
      <c r="M52" s="209"/>
    </row>
    <row r="53" spans="1:20" s="300" customFormat="1" ht="26.25" customHeight="1" x14ac:dyDescent="0.25">
      <c r="A53" s="169"/>
      <c r="B53" s="194" t="s">
        <v>87</v>
      </c>
      <c r="C53" s="211" t="s">
        <v>181</v>
      </c>
      <c r="D53" s="212"/>
      <c r="E53" s="156">
        <f>E26+E51</f>
        <v>0</v>
      </c>
      <c r="F53" s="156">
        <f>F26+F51</f>
        <v>0</v>
      </c>
      <c r="G53" s="156">
        <f>G26+G51</f>
        <v>0</v>
      </c>
      <c r="H53" s="156">
        <f>H26+H51</f>
        <v>0</v>
      </c>
      <c r="I53" s="157">
        <f>I26+I51</f>
        <v>0</v>
      </c>
      <c r="J53" s="208"/>
      <c r="K53" s="209"/>
      <c r="L53" s="209"/>
      <c r="M53" s="209"/>
    </row>
    <row r="54" spans="1:20" s="168" customFormat="1" ht="26.25" customHeight="1" x14ac:dyDescent="0.25">
      <c r="A54" s="177"/>
      <c r="B54" s="194" t="s">
        <v>70</v>
      </c>
      <c r="C54" s="301" t="s">
        <v>134</v>
      </c>
      <c r="D54" s="308"/>
      <c r="E54" s="197">
        <f>D54</f>
        <v>0</v>
      </c>
      <c r="F54" s="197">
        <f>E55</f>
        <v>0</v>
      </c>
      <c r="G54" s="197">
        <f>F55</f>
        <v>0</v>
      </c>
      <c r="H54" s="197">
        <f>G55</f>
        <v>0</v>
      </c>
      <c r="I54" s="198">
        <f>G55</f>
        <v>0</v>
      </c>
      <c r="J54" s="208"/>
      <c r="K54" s="209"/>
      <c r="L54" s="209"/>
      <c r="M54" s="209"/>
      <c r="N54" s="178"/>
      <c r="O54" s="178"/>
      <c r="P54" s="178"/>
      <c r="Q54" s="178"/>
      <c r="R54" s="178"/>
      <c r="S54" s="178"/>
      <c r="T54" s="178"/>
    </row>
    <row r="55" spans="1:20" s="170" customFormat="1" ht="30" customHeight="1" thickBot="1" x14ac:dyDescent="0.3">
      <c r="A55" s="179"/>
      <c r="B55" s="195" t="s">
        <v>182</v>
      </c>
      <c r="C55" s="302" t="s">
        <v>188</v>
      </c>
      <c r="D55" s="303">
        <f>SUM(D54)</f>
        <v>0</v>
      </c>
      <c r="E55" s="303">
        <f>E53+E54</f>
        <v>0</v>
      </c>
      <c r="F55" s="303">
        <f>F53+F54</f>
        <v>0</v>
      </c>
      <c r="G55" s="303">
        <f>G53+G54</f>
        <v>0</v>
      </c>
      <c r="H55" s="303">
        <f>H53+H54</f>
        <v>0</v>
      </c>
      <c r="I55" s="304">
        <f>I53+I54</f>
        <v>0</v>
      </c>
      <c r="J55" s="208"/>
      <c r="K55" s="209"/>
      <c r="L55" s="209"/>
      <c r="M55" s="209"/>
    </row>
    <row r="56" spans="1:20" s="203" customFormat="1" x14ac:dyDescent="0.25">
      <c r="A56" s="164"/>
      <c r="B56" s="199"/>
      <c r="C56" s="200" t="s">
        <v>22</v>
      </c>
      <c r="D56" s="200"/>
      <c r="E56" s="201"/>
      <c r="F56" s="201"/>
      <c r="G56" s="201"/>
      <c r="H56" s="201"/>
      <c r="I56" s="201"/>
      <c r="J56" s="202"/>
      <c r="K56" s="202"/>
      <c r="L56" s="202"/>
      <c r="M56" s="202"/>
    </row>
    <row r="57" spans="1:20" s="153" customFormat="1" x14ac:dyDescent="0.25">
      <c r="B57" s="204"/>
      <c r="C57" s="205"/>
      <c r="D57" s="205"/>
    </row>
    <row r="58" spans="1:20" s="153" customFormat="1" x14ac:dyDescent="0.25">
      <c r="B58" s="204"/>
      <c r="C58" s="205"/>
      <c r="D58" s="205"/>
    </row>
    <row r="59" spans="1:20" s="153" customFormat="1" x14ac:dyDescent="0.25">
      <c r="B59" s="204"/>
      <c r="C59" s="205"/>
      <c r="D59" s="205"/>
    </row>
    <row r="60" spans="1:20" s="153" customFormat="1" x14ac:dyDescent="0.25">
      <c r="B60" s="204"/>
      <c r="C60" s="205"/>
      <c r="D60" s="205"/>
    </row>
    <row r="61" spans="1:20" s="153" customFormat="1" x14ac:dyDescent="0.25">
      <c r="B61" s="204"/>
      <c r="C61" s="205"/>
      <c r="D61" s="205"/>
    </row>
    <row r="62" spans="1:20" s="153" customFormat="1" x14ac:dyDescent="0.25">
      <c r="B62" s="204"/>
      <c r="C62" s="205"/>
      <c r="D62" s="205"/>
    </row>
    <row r="63" spans="1:20" s="153" customFormat="1" x14ac:dyDescent="0.25">
      <c r="B63" s="204"/>
      <c r="C63" s="205"/>
      <c r="D63" s="205"/>
    </row>
    <row r="64" spans="1:20" s="153" customFormat="1" x14ac:dyDescent="0.25">
      <c r="B64" s="204"/>
      <c r="C64" s="205"/>
      <c r="D64" s="205"/>
    </row>
    <row r="65" spans="2:4" s="153" customFormat="1" x14ac:dyDescent="0.25">
      <c r="B65" s="204"/>
      <c r="C65" s="205"/>
      <c r="D65" s="205"/>
    </row>
    <row r="66" spans="2:4" s="153" customFormat="1" x14ac:dyDescent="0.25">
      <c r="B66" s="204"/>
      <c r="C66" s="205"/>
      <c r="D66" s="205"/>
    </row>
    <row r="67" spans="2:4" s="153" customFormat="1" x14ac:dyDescent="0.25">
      <c r="B67" s="204"/>
      <c r="C67" s="205"/>
      <c r="D67" s="205"/>
    </row>
    <row r="68" spans="2:4" s="153" customFormat="1" x14ac:dyDescent="0.25">
      <c r="B68" s="204"/>
      <c r="C68" s="205"/>
      <c r="D68" s="205"/>
    </row>
    <row r="69" spans="2:4" s="153" customFormat="1" x14ac:dyDescent="0.25">
      <c r="B69" s="204"/>
      <c r="C69" s="205"/>
      <c r="D69" s="205"/>
    </row>
    <row r="70" spans="2:4" s="153" customFormat="1" x14ac:dyDescent="0.25">
      <c r="B70" s="204"/>
      <c r="C70" s="205"/>
      <c r="D70" s="205"/>
    </row>
    <row r="71" spans="2:4" s="153" customFormat="1" x14ac:dyDescent="0.25">
      <c r="B71" s="204"/>
      <c r="C71" s="205"/>
      <c r="D71" s="205"/>
    </row>
    <row r="72" spans="2:4" s="153" customFormat="1" x14ac:dyDescent="0.25">
      <c r="B72" s="204"/>
      <c r="C72" s="205"/>
      <c r="D72" s="205"/>
    </row>
    <row r="73" spans="2:4" s="153" customFormat="1" x14ac:dyDescent="0.25">
      <c r="B73" s="204"/>
      <c r="C73" s="205"/>
      <c r="D73" s="205"/>
    </row>
    <row r="74" spans="2:4" s="153" customFormat="1" x14ac:dyDescent="0.25">
      <c r="B74" s="204"/>
      <c r="C74" s="205"/>
      <c r="D74" s="205"/>
    </row>
    <row r="75" spans="2:4" s="153" customFormat="1" x14ac:dyDescent="0.25">
      <c r="B75" s="204"/>
      <c r="C75" s="205"/>
      <c r="D75" s="205"/>
    </row>
    <row r="76" spans="2:4" s="153" customFormat="1" x14ac:dyDescent="0.25">
      <c r="B76" s="204"/>
      <c r="C76" s="205"/>
      <c r="D76" s="205"/>
    </row>
    <row r="77" spans="2:4" s="153" customFormat="1" x14ac:dyDescent="0.25">
      <c r="B77" s="204"/>
      <c r="C77" s="205"/>
      <c r="D77" s="205"/>
    </row>
    <row r="78" spans="2:4" s="153" customFormat="1" x14ac:dyDescent="0.25">
      <c r="B78" s="204"/>
      <c r="C78" s="205"/>
      <c r="D78" s="205"/>
    </row>
    <row r="79" spans="2:4" s="153" customFormat="1" x14ac:dyDescent="0.25">
      <c r="B79" s="204"/>
      <c r="C79" s="205"/>
      <c r="D79" s="205"/>
    </row>
    <row r="80" spans="2:4" s="153" customFormat="1" x14ac:dyDescent="0.25">
      <c r="B80" s="204"/>
      <c r="C80" s="205"/>
      <c r="D80" s="205"/>
    </row>
    <row r="81" spans="2:4" s="153" customFormat="1" x14ac:dyDescent="0.25">
      <c r="B81" s="204"/>
      <c r="C81" s="205"/>
      <c r="D81" s="205"/>
    </row>
    <row r="82" spans="2:4" s="153" customFormat="1" x14ac:dyDescent="0.25">
      <c r="B82" s="204"/>
      <c r="C82" s="205"/>
      <c r="D82" s="205"/>
    </row>
    <row r="83" spans="2:4" s="153" customFormat="1" x14ac:dyDescent="0.25">
      <c r="B83" s="204"/>
      <c r="C83" s="205"/>
      <c r="D83" s="205"/>
    </row>
    <row r="84" spans="2:4" s="153" customFormat="1" x14ac:dyDescent="0.25">
      <c r="B84" s="204"/>
      <c r="C84" s="205"/>
      <c r="D84" s="205"/>
    </row>
    <row r="85" spans="2:4" s="153" customFormat="1" x14ac:dyDescent="0.25">
      <c r="B85" s="204"/>
      <c r="C85" s="205"/>
      <c r="D85" s="205"/>
    </row>
    <row r="86" spans="2:4" s="153" customFormat="1" x14ac:dyDescent="0.25">
      <c r="B86" s="204"/>
      <c r="C86" s="205"/>
      <c r="D86" s="205"/>
    </row>
    <row r="87" spans="2:4" s="153" customFormat="1" x14ac:dyDescent="0.25">
      <c r="B87" s="204"/>
      <c r="C87" s="205"/>
      <c r="D87" s="205"/>
    </row>
    <row r="88" spans="2:4" s="153" customFormat="1" x14ac:dyDescent="0.25">
      <c r="B88" s="204"/>
      <c r="C88" s="205"/>
      <c r="D88" s="205"/>
    </row>
    <row r="89" spans="2:4" s="153" customFormat="1" x14ac:dyDescent="0.25">
      <c r="B89" s="204"/>
      <c r="C89" s="205"/>
      <c r="D89" s="205"/>
    </row>
    <row r="90" spans="2:4" s="153" customFormat="1" x14ac:dyDescent="0.25">
      <c r="B90" s="204"/>
      <c r="C90" s="205"/>
      <c r="D90" s="205"/>
    </row>
    <row r="91" spans="2:4" s="153" customFormat="1" x14ac:dyDescent="0.25">
      <c r="B91" s="204"/>
      <c r="C91" s="205"/>
      <c r="D91" s="205"/>
    </row>
    <row r="92" spans="2:4" s="153" customFormat="1" x14ac:dyDescent="0.25">
      <c r="B92" s="204"/>
      <c r="C92" s="205"/>
      <c r="D92" s="205"/>
    </row>
    <row r="93" spans="2:4" s="153" customFormat="1" x14ac:dyDescent="0.25">
      <c r="B93" s="204"/>
      <c r="C93" s="205"/>
      <c r="D93" s="205"/>
    </row>
    <row r="94" spans="2:4" s="153" customFormat="1" x14ac:dyDescent="0.25">
      <c r="B94" s="204"/>
      <c r="C94" s="205"/>
      <c r="D94" s="205"/>
    </row>
    <row r="95" spans="2:4" s="153" customFormat="1" x14ac:dyDescent="0.25">
      <c r="B95" s="204"/>
      <c r="C95" s="205"/>
      <c r="D95" s="205"/>
    </row>
    <row r="96" spans="2:4" s="153" customFormat="1" x14ac:dyDescent="0.25">
      <c r="B96" s="204"/>
      <c r="C96" s="205"/>
      <c r="D96" s="205"/>
    </row>
  </sheetData>
  <mergeCells count="7">
    <mergeCell ref="B3:G3"/>
    <mergeCell ref="C27:I27"/>
    <mergeCell ref="E5:I5"/>
    <mergeCell ref="C7:I7"/>
    <mergeCell ref="H2:I3"/>
    <mergeCell ref="B2:G2"/>
    <mergeCell ref="C4:G4"/>
  </mergeCells>
  <phoneticPr fontId="0" type="noConversion"/>
  <dataValidations xWindow="1049" yWindow="196" count="2">
    <dataValidation allowBlank="1" showInputMessage="1" showErrorMessage="1" promptTitle="Atentie!" prompt="Continutul celulelor nu poate fi modificat!" sqref="H2"/>
    <dataValidation type="custom" allowBlank="1" showInputMessage="1" showErrorMessage="1" sqref="N48:IV48 A48">
      <formula1>0</formula1>
    </dataValidation>
  </dataValidations>
  <printOptions horizontalCentered="1"/>
  <pageMargins left="0.71" right="0.32" top="0.73" bottom="0.39" header="0.38" footer="7.8740157480315001E-2"/>
  <pageSetup paperSize="9" scale="56" orientation="portrait" r:id="rId1"/>
  <headerFooter alignWithMargins="0">
    <oddFooter>&amp;L&amp;A&amp;C&amp;D&amp;R&amp;P/&amp;N</oddFooter>
  </headerFooter>
  <rowBreaks count="1" manualBreakCount="1">
    <brk id="55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Bugetul cererii de finanțare</vt:lpstr>
      <vt:lpstr>Planul investițional</vt:lpstr>
      <vt:lpstr>Prognoza veniturilor</vt:lpstr>
      <vt:lpstr>Prognoza cheltuielilor</vt:lpstr>
      <vt:lpstr>CPP</vt:lpstr>
      <vt:lpstr>Bilant</vt:lpstr>
      <vt:lpstr>FN An 1 I</vt:lpstr>
      <vt:lpstr>FN An 2 I </vt:lpstr>
      <vt:lpstr>FN 1-5</vt:lpstr>
      <vt:lpstr>Indicatori financiari</vt:lpstr>
      <vt:lpstr>Bilant!Print_Area</vt:lpstr>
      <vt:lpstr>'Bugetul cererii de finanțare'!Print_Area</vt:lpstr>
      <vt:lpstr>CPP!Print_Area</vt:lpstr>
      <vt:lpstr>'FN 1-5'!Print_Area</vt:lpstr>
      <vt:lpstr>'FN An 1 I'!Print_Area</vt:lpstr>
      <vt:lpstr>'FN An 2 I '!Print_Area</vt:lpstr>
      <vt:lpstr>'Indicatori financiari'!Print_Area</vt:lpstr>
      <vt:lpstr>'Planul investițional'!Print_Area</vt:lpstr>
      <vt:lpstr>'Prognoza cheltuielilor'!Print_Area</vt:lpstr>
      <vt:lpstr>'Prognoza veniturilor'!Print_Area</vt:lpstr>
    </vt:vector>
  </TitlesOfParts>
  <Company>SoftWin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2017-05-15T07:51:57Z</cp:lastPrinted>
  <dcterms:created xsi:type="dcterms:W3CDTF">2003-06-05T14:00:20Z</dcterms:created>
  <dcterms:modified xsi:type="dcterms:W3CDTF">2019-11-05T08:48:46Z</dcterms:modified>
</cp:coreProperties>
</file>